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sanovaI\Desktop\Отчет по програми-2018\2022\31.03.2022\"/>
    </mc:Choice>
  </mc:AlternateContent>
  <bookViews>
    <workbookView xWindow="14505" yWindow="45" windowWidth="14295" windowHeight="12795" activeTab="1"/>
  </bookViews>
  <sheets>
    <sheet name="пол+прог" sheetId="2" r:id="rId1"/>
    <sheet name="Прог" sheetId="1" r:id="rId2"/>
  </sheets>
  <definedNames>
    <definedName name="_xlnm.Print_Area" localSheetId="1">Прог!$A$1:$G$216</definedName>
    <definedName name="_xlnm.Print_Titles" localSheetId="1">Прог!$3:$4</definedName>
  </definedNames>
  <calcPr calcId="162913"/>
</workbook>
</file>

<file path=xl/calcChain.xml><?xml version="1.0" encoding="utf-8"?>
<calcChain xmlns="http://schemas.openxmlformats.org/spreadsheetml/2006/main">
  <c r="D213" i="1" l="1"/>
  <c r="B201" i="1"/>
  <c r="C201" i="1"/>
  <c r="D201" i="1"/>
  <c r="E201" i="1"/>
  <c r="F201" i="1"/>
  <c r="G201" i="1"/>
  <c r="C196" i="1" l="1"/>
  <c r="D196" i="1"/>
  <c r="E196" i="1"/>
  <c r="F196" i="1"/>
  <c r="G196" i="1"/>
  <c r="B196" i="1"/>
  <c r="C195" i="1"/>
  <c r="D195" i="1"/>
  <c r="E195" i="1"/>
  <c r="F195" i="1"/>
  <c r="G195" i="1"/>
  <c r="B195" i="1"/>
  <c r="C194" i="1"/>
  <c r="D194" i="1"/>
  <c r="E194" i="1"/>
  <c r="F194" i="1"/>
  <c r="G194" i="1"/>
  <c r="B194" i="1"/>
  <c r="C216" i="1"/>
  <c r="D216" i="1"/>
  <c r="E216" i="1"/>
  <c r="F216" i="1"/>
  <c r="G216" i="1"/>
  <c r="B216" i="1"/>
  <c r="C213" i="1"/>
  <c r="E213" i="1"/>
  <c r="F213" i="1"/>
  <c r="G213" i="1"/>
  <c r="B213" i="1"/>
  <c r="C212" i="1"/>
  <c r="D212" i="1"/>
  <c r="E212" i="1"/>
  <c r="F212" i="1"/>
  <c r="G212" i="1"/>
  <c r="B212" i="1"/>
  <c r="C211" i="1"/>
  <c r="D211" i="1"/>
  <c r="E211" i="1"/>
  <c r="F211" i="1"/>
  <c r="G211" i="1"/>
  <c r="B211" i="1"/>
  <c r="C210" i="1"/>
  <c r="D210" i="1"/>
  <c r="E210" i="1"/>
  <c r="F210" i="1"/>
  <c r="G210" i="1"/>
  <c r="B210" i="1"/>
  <c r="C209" i="1"/>
  <c r="D209" i="1"/>
  <c r="E209" i="1"/>
  <c r="F209" i="1"/>
  <c r="G209" i="1"/>
  <c r="B209" i="1"/>
  <c r="C208" i="1"/>
  <c r="D208" i="1"/>
  <c r="E208" i="1"/>
  <c r="F208" i="1"/>
  <c r="G208" i="1"/>
  <c r="B208" i="1"/>
  <c r="C207" i="1"/>
  <c r="D207" i="1"/>
  <c r="E207" i="1"/>
  <c r="F207" i="1"/>
  <c r="G207" i="1"/>
  <c r="B207" i="1"/>
  <c r="C206" i="1"/>
  <c r="D206" i="1"/>
  <c r="E206" i="1"/>
  <c r="F206" i="1"/>
  <c r="G206" i="1"/>
  <c r="B206" i="1"/>
  <c r="C205" i="1"/>
  <c r="D205" i="1"/>
  <c r="E205" i="1"/>
  <c r="F205" i="1"/>
  <c r="G205" i="1"/>
  <c r="B205" i="1"/>
  <c r="C204" i="1"/>
  <c r="D204" i="1"/>
  <c r="E204" i="1"/>
  <c r="F204" i="1"/>
  <c r="G204" i="1"/>
  <c r="B204" i="1"/>
  <c r="C203" i="1"/>
  <c r="D203" i="1"/>
  <c r="E203" i="1"/>
  <c r="F203" i="1"/>
  <c r="G203" i="1"/>
  <c r="B203" i="1"/>
  <c r="C202" i="1"/>
  <c r="D202" i="1"/>
  <c r="E202" i="1"/>
  <c r="F202" i="1"/>
  <c r="G202" i="1"/>
  <c r="B202" i="1"/>
  <c r="G178" i="1"/>
  <c r="F178" i="1"/>
  <c r="E178" i="1"/>
  <c r="D178" i="1"/>
  <c r="C178" i="1"/>
  <c r="B178" i="1"/>
  <c r="G172" i="1"/>
  <c r="F172" i="1"/>
  <c r="E172" i="1"/>
  <c r="D172" i="1"/>
  <c r="C172" i="1"/>
  <c r="B172" i="1"/>
  <c r="G159" i="1"/>
  <c r="F159" i="1"/>
  <c r="E159" i="1"/>
  <c r="D159" i="1"/>
  <c r="C159" i="1"/>
  <c r="B159" i="1"/>
  <c r="G153" i="1"/>
  <c r="F153" i="1"/>
  <c r="E153" i="1"/>
  <c r="D153" i="1"/>
  <c r="C153" i="1"/>
  <c r="B153" i="1"/>
  <c r="G121" i="1"/>
  <c r="F121" i="1"/>
  <c r="E121" i="1"/>
  <c r="D121" i="1"/>
  <c r="C121" i="1"/>
  <c r="B121" i="1"/>
  <c r="G115" i="1"/>
  <c r="F115" i="1"/>
  <c r="E115" i="1"/>
  <c r="D115" i="1"/>
  <c r="C115" i="1"/>
  <c r="B115" i="1"/>
  <c r="G140" i="1"/>
  <c r="F140" i="1"/>
  <c r="E140" i="1"/>
  <c r="D140" i="1"/>
  <c r="C140" i="1"/>
  <c r="B140" i="1"/>
  <c r="G134" i="1"/>
  <c r="F134" i="1"/>
  <c r="E134" i="1"/>
  <c r="D134" i="1"/>
  <c r="C134" i="1"/>
  <c r="B134" i="1"/>
  <c r="D163" i="1" l="1"/>
  <c r="E25" i="2" s="1"/>
  <c r="B163" i="1"/>
  <c r="C25" i="2" s="1"/>
  <c r="F163" i="1"/>
  <c r="G25" i="2" s="1"/>
  <c r="D182" i="1"/>
  <c r="E26" i="2" s="1"/>
  <c r="B182" i="1"/>
  <c r="C26" i="2" s="1"/>
  <c r="F182" i="1"/>
  <c r="G26" i="2" s="1"/>
  <c r="E163" i="1"/>
  <c r="F25" i="2" s="1"/>
  <c r="C163" i="1"/>
  <c r="D25" i="2" s="1"/>
  <c r="G163" i="1"/>
  <c r="H25" i="2" s="1"/>
  <c r="C182" i="1"/>
  <c r="D26" i="2" s="1"/>
  <c r="G182" i="1"/>
  <c r="H26" i="2" s="1"/>
  <c r="E182" i="1"/>
  <c r="F26" i="2" s="1"/>
  <c r="B144" i="1"/>
  <c r="C24" i="2" s="1"/>
  <c r="F144" i="1"/>
  <c r="G24" i="2" s="1"/>
  <c r="D144" i="1"/>
  <c r="E24" i="2" s="1"/>
  <c r="B125" i="1"/>
  <c r="C22" i="2" s="1"/>
  <c r="F125" i="1"/>
  <c r="G22" i="2" s="1"/>
  <c r="D125" i="1"/>
  <c r="E22" i="2" s="1"/>
  <c r="C125" i="1"/>
  <c r="D22" i="2" s="1"/>
  <c r="G125" i="1"/>
  <c r="H22" i="2" s="1"/>
  <c r="E125" i="1"/>
  <c r="F22" i="2" s="1"/>
  <c r="G144" i="1"/>
  <c r="H24" i="2" s="1"/>
  <c r="E144" i="1"/>
  <c r="F24" i="2" s="1"/>
  <c r="C144" i="1"/>
  <c r="D24" i="2" s="1"/>
  <c r="G200" i="1" l="1"/>
  <c r="F200" i="1"/>
  <c r="E200" i="1"/>
  <c r="D200" i="1"/>
  <c r="C200" i="1"/>
  <c r="B200" i="1"/>
  <c r="G96" i="1" l="1"/>
  <c r="F96" i="1"/>
  <c r="E96" i="1"/>
  <c r="D96" i="1"/>
  <c r="C96" i="1"/>
  <c r="B96" i="1"/>
  <c r="G90" i="1"/>
  <c r="F90" i="1"/>
  <c r="E90" i="1"/>
  <c r="D90" i="1"/>
  <c r="C90" i="1"/>
  <c r="B90" i="1"/>
  <c r="G72" i="1"/>
  <c r="F72" i="1"/>
  <c r="E72" i="1"/>
  <c r="D72" i="1"/>
  <c r="C72" i="1"/>
  <c r="B72" i="1"/>
  <c r="G66" i="1"/>
  <c r="F66" i="1"/>
  <c r="E66" i="1"/>
  <c r="D66" i="1"/>
  <c r="C66" i="1"/>
  <c r="B66" i="1"/>
  <c r="G54" i="1"/>
  <c r="F54" i="1"/>
  <c r="E54" i="1"/>
  <c r="D54" i="1"/>
  <c r="C54" i="1"/>
  <c r="B54" i="1"/>
  <c r="G48" i="1"/>
  <c r="F48" i="1"/>
  <c r="E48" i="1"/>
  <c r="D48" i="1"/>
  <c r="C48" i="1"/>
  <c r="B48" i="1"/>
  <c r="G36" i="1"/>
  <c r="F36" i="1"/>
  <c r="E36" i="1"/>
  <c r="D36" i="1"/>
  <c r="C36" i="1"/>
  <c r="B36" i="1"/>
  <c r="G30" i="1"/>
  <c r="F30" i="1"/>
  <c r="E30" i="1"/>
  <c r="D30" i="1"/>
  <c r="C30" i="1"/>
  <c r="B30" i="1"/>
  <c r="G39" i="1" l="1"/>
  <c r="H16" i="2" s="1"/>
  <c r="C57" i="1"/>
  <c r="D17" i="2" s="1"/>
  <c r="G57" i="1"/>
  <c r="H17" i="2" s="1"/>
  <c r="E106" i="1"/>
  <c r="F21" i="2" s="1"/>
  <c r="C39" i="1"/>
  <c r="D16" i="2" s="1"/>
  <c r="E57" i="1"/>
  <c r="F17" i="2" s="1"/>
  <c r="E39" i="1"/>
  <c r="F16" i="2" s="1"/>
  <c r="B57" i="1"/>
  <c r="C17" i="2" s="1"/>
  <c r="B39" i="1"/>
  <c r="C16" i="2" s="1"/>
  <c r="F39" i="1"/>
  <c r="G16" i="2" s="1"/>
  <c r="D57" i="1"/>
  <c r="E17" i="2" s="1"/>
  <c r="F57" i="1"/>
  <c r="G17" i="2" s="1"/>
  <c r="E81" i="1"/>
  <c r="F20" i="2" s="1"/>
  <c r="G81" i="1"/>
  <c r="H20" i="2" s="1"/>
  <c r="G106" i="1"/>
  <c r="H21" i="2" s="1"/>
  <c r="D39" i="1"/>
  <c r="E16" i="2" s="1"/>
  <c r="B81" i="1"/>
  <c r="C20" i="2" s="1"/>
  <c r="F81" i="1"/>
  <c r="G20" i="2" s="1"/>
  <c r="D81" i="1"/>
  <c r="E20" i="2" s="1"/>
  <c r="B106" i="1"/>
  <c r="C21" i="2" s="1"/>
  <c r="F106" i="1"/>
  <c r="G21" i="2" s="1"/>
  <c r="D106" i="1"/>
  <c r="E21" i="2" s="1"/>
  <c r="C81" i="1"/>
  <c r="D20" i="2" s="1"/>
  <c r="C106" i="1"/>
  <c r="D21" i="2" s="1"/>
  <c r="G198" i="1"/>
  <c r="F198" i="1"/>
  <c r="E198" i="1"/>
  <c r="D198" i="1"/>
  <c r="C198" i="1"/>
  <c r="B198" i="1"/>
  <c r="G192" i="1"/>
  <c r="F192" i="1"/>
  <c r="E192" i="1"/>
  <c r="D192" i="1"/>
  <c r="C192" i="1"/>
  <c r="B192" i="1"/>
  <c r="B16" i="1"/>
  <c r="C19" i="2" l="1"/>
  <c r="F19" i="2"/>
  <c r="H19" i="2"/>
  <c r="G19" i="2"/>
  <c r="D19" i="2"/>
  <c r="E19" i="2"/>
  <c r="C214" i="1"/>
  <c r="E214" i="1"/>
  <c r="G214" i="1"/>
  <c r="B214" i="1"/>
  <c r="F214" i="1"/>
  <c r="D214" i="1"/>
  <c r="C16" i="1"/>
  <c r="D16" i="1"/>
  <c r="E16" i="1"/>
  <c r="F16" i="1"/>
  <c r="G16" i="1"/>
  <c r="C10" i="1"/>
  <c r="D10" i="1"/>
  <c r="E10" i="1"/>
  <c r="F10" i="1"/>
  <c r="G10" i="1"/>
  <c r="B10" i="1"/>
  <c r="B21" i="1" s="1"/>
  <c r="C15" i="2" s="1"/>
  <c r="C14" i="2" s="1"/>
  <c r="C27" i="2" l="1"/>
  <c r="G21" i="1"/>
  <c r="H15" i="2" s="1"/>
  <c r="H14" i="2" s="1"/>
  <c r="H27" i="2" s="1"/>
  <c r="E21" i="1"/>
  <c r="F15" i="2" s="1"/>
  <c r="F14" i="2" s="1"/>
  <c r="F27" i="2" s="1"/>
  <c r="D21" i="1"/>
  <c r="E15" i="2" s="1"/>
  <c r="E14" i="2" s="1"/>
  <c r="E27" i="2" s="1"/>
  <c r="C21" i="1"/>
  <c r="D15" i="2" s="1"/>
  <c r="D14" i="2" s="1"/>
  <c r="D27" i="2" s="1"/>
  <c r="F21" i="1"/>
  <c r="G15" i="2" s="1"/>
  <c r="G14" i="2" s="1"/>
  <c r="G27" i="2" s="1"/>
</calcChain>
</file>

<file path=xl/sharedStrings.xml><?xml version="1.0" encoding="utf-8"?>
<sst xmlns="http://schemas.openxmlformats.org/spreadsheetml/2006/main" count="334" uniqueCount="71">
  <si>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</si>
  <si>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</si>
  <si>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</si>
  <si>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</si>
  <si>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</si>
  <si>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</si>
  <si>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</si>
  <si>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</si>
  <si>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</si>
  <si>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</si>
  <si>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</si>
  <si>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</si>
  <si>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</si>
  <si>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</si>
  <si>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</si>
  <si>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</si>
  <si>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</si>
  <si>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</si>
  <si>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</si>
  <si>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</si>
  <si>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</si>
  <si>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2100.01.00</t>
  </si>
  <si>
    <t>2100.01.01</t>
  </si>
  <si>
    <t>2100.01.02</t>
  </si>
  <si>
    <t>Бюджетна програма „Подобряване на жилищните условия на маргинализирани групи от населението“</t>
  </si>
  <si>
    <t>2100.02.00</t>
  </si>
  <si>
    <t>2100.02.01</t>
  </si>
  <si>
    <t>Бюджетна програма "Рехаблитация и изграждане на пътна инфраструктура"</t>
  </si>
  <si>
    <t>2100.02.02</t>
  </si>
  <si>
    <t>Бюджетна програма „Устройство на територията, благоустройство, геозащита, водоснабдяване и канализация“</t>
  </si>
  <si>
    <t>2100.03.00</t>
  </si>
  <si>
    <t>Бюджетна програма „Ефективна администрация и координация“</t>
  </si>
  <si>
    <t>Финансови корекции за УО в чужбина</t>
  </si>
  <si>
    <t>2100.01.02 Бюджетна програма „Подобряване на жилищните условия на маргинализирани групи от населението“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</si>
  <si>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</si>
  <si>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</si>
  <si>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>Ограничено вещно право (преминаване, прокарване) на теренно ползване (сервитутни права)</t>
  </si>
  <si>
    <t xml:space="preserve">Обезщетения на собственици на земя за дейности по републиканската пътна мрежа </t>
  </si>
  <si>
    <t>Други/Лихви по външни заеми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</si>
  <si>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</si>
  <si>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</si>
  <si>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Консултантски услуги по ДИЗ</t>
  </si>
  <si>
    <t>Лихви по външни заеми</t>
  </si>
  <si>
    <t>Изграждане на благоустройствени, водоснабдителни и геозащитни обекти</t>
  </si>
  <si>
    <t>Субсидии за асоциации по ВиК по Закона за водите</t>
  </si>
  <si>
    <t>Охрана на ВиК обекти</t>
  </si>
  <si>
    <t xml:space="preserve">Подготвителни и проучвателни дейности, предхождащи изграждането на инфраструктурни обекти </t>
  </si>
  <si>
    <t>на Министерство на регионалното развитие и благоустройството към 31 март 2022 г.</t>
  </si>
  <si>
    <t>към 31.03.2022 г.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</si>
  <si>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</si>
  <si>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</si>
  <si>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</si>
  <si>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</si>
  <si>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</si>
  <si>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</si>
  <si>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 xml:space="preserve">Политика за интегрирано развитие на регионите за постигане на растеж и подобряване качеството на жизнената среда </t>
  </si>
  <si>
    <t>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</si>
  <si>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</t>
  </si>
  <si>
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</si>
  <si>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Политика за подобряване на инвестиционния процес, поддържане, модернизация и изграждане на техническата инфраструктура</t>
  </si>
  <si>
    <t>2100.02.03</t>
  </si>
  <si>
    <t>Бюджетна програма „Нормативно регулиране и контрол на строителните продукти и инвестиционния процес в строителството“</t>
  </si>
  <si>
    <t>2100.01.01 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</si>
  <si>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</si>
  <si>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2100.02.01 Бюджетна програма   "Рехаблитация и изграждане на пътна инфраструктура"</t>
  </si>
  <si>
    <t>2100.02.02 Бюджетна програма „Устройство на територията, благоустройство, геозащита, водоснабдяване и канализация“</t>
  </si>
  <si>
    <t>2100.03.00 Бюджетна програма „Ефективна администрация и координация“</t>
  </si>
  <si>
    <t>2100.02.03 Бюджетна програма „Нормативно регулиране и контрол на строителните продукти и инвестиционния процес в строителството“</t>
  </si>
  <si>
    <t>Излизащи от системата на МРРБ структури-Главна дирекция "ГРАО"</t>
  </si>
  <si>
    <t>Излизащи от системата на МРРБ структури-АГКК</t>
  </si>
  <si>
    <t xml:space="preserve">Текущ ремонт и поддръжка на републиканската пътна мрежа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</si>
</sst>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1" xfId="0" applyBorder="1"/>
    <xf numFmtId="0" fontId="7" fillId="3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1"/>
  <sheetViews>
    <sheetView topLeftCell="A7" zoomScale="90" zoomScaleNormal="90" workbookViewId="0">
      <selection activeCell="E15" sqref="E15"/>
    </sheetView>
  </sheetViews>
  <sheetFormatPr defaultRowHeight="12.75" x14ac:dyDescent="0.2"/>
  <cols>
    <col min="1" max="1" width="15" customWidth="1"/>
    <col min="2" max="2" width="61.83203125" customWidth="1"/>
    <col min="3" max="3" width="15.5" customWidth="1"/>
    <col min="4" max="4" width="16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76" t="s">
        <v>13</v>
      </c>
      <c r="B3" s="76"/>
      <c r="C3" s="76"/>
      <c r="D3" s="76"/>
      <c r="E3" s="76"/>
      <c r="F3" s="76"/>
      <c r="G3" s="76"/>
      <c r="H3" s="76"/>
    </row>
    <row r="4" spans="1:8" ht="15.75" x14ac:dyDescent="0.2">
      <c r="A4" s="77" t="s">
        <v>47</v>
      </c>
      <c r="B4" s="77"/>
      <c r="C4" s="77"/>
      <c r="D4" s="77"/>
      <c r="E4" s="77"/>
      <c r="F4" s="77"/>
      <c r="G4" s="77"/>
      <c r="H4" s="77"/>
    </row>
    <row r="5" spans="1:8" x14ac:dyDescent="0.2">
      <c r="A5" s="78"/>
      <c r="B5" s="79"/>
      <c r="C5" s="79"/>
      <c r="D5" s="79"/>
      <c r="E5" s="79"/>
      <c r="F5" s="79"/>
      <c r="G5" s="79"/>
      <c r="H5" s="79"/>
    </row>
    <row r="6" spans="1:8" ht="15.75" x14ac:dyDescent="0.2">
      <c r="A6" s="9"/>
    </row>
    <row r="7" spans="1:8" ht="15.75" x14ac:dyDescent="0.2">
      <c r="A7" s="77" t="s">
        <v>14</v>
      </c>
      <c r="B7" s="77"/>
      <c r="C7" s="77"/>
      <c r="D7" s="77"/>
      <c r="E7" s="77"/>
      <c r="F7" s="77"/>
      <c r="G7" s="77"/>
      <c r="H7" s="77"/>
    </row>
    <row r="8" spans="1:8" ht="15.75" x14ac:dyDescent="0.2">
      <c r="A8" s="77" t="s">
        <v>48</v>
      </c>
      <c r="B8" s="77"/>
      <c r="C8" s="77"/>
      <c r="D8" s="77"/>
      <c r="E8" s="77"/>
      <c r="F8" s="77"/>
      <c r="G8" s="77"/>
      <c r="H8" s="77"/>
    </row>
    <row r="9" spans="1:8" x14ac:dyDescent="0.2">
      <c r="A9" s="79"/>
      <c r="B9" s="79"/>
      <c r="C9" s="79"/>
      <c r="D9" s="79"/>
      <c r="E9" s="79"/>
      <c r="F9" s="79"/>
      <c r="G9" s="79"/>
      <c r="H9" s="79"/>
    </row>
    <row r="10" spans="1:8" ht="13.5" thickBot="1" x14ac:dyDescent="0.25">
      <c r="A10" s="10" t="s">
        <v>2</v>
      </c>
      <c r="H10" s="18" t="s">
        <v>2</v>
      </c>
    </row>
    <row r="11" spans="1:8" ht="12.75" customHeight="1" x14ac:dyDescent="0.2">
      <c r="A11" s="73" t="s">
        <v>15</v>
      </c>
      <c r="B11" s="73" t="s">
        <v>16</v>
      </c>
      <c r="C11" s="73" t="s">
        <v>49</v>
      </c>
      <c r="D11" s="80" t="s">
        <v>50</v>
      </c>
      <c r="E11" s="11" t="s">
        <v>3</v>
      </c>
      <c r="F11" s="11" t="s">
        <v>3</v>
      </c>
      <c r="G11" s="11" t="s">
        <v>3</v>
      </c>
      <c r="H11" s="11" t="s">
        <v>3</v>
      </c>
    </row>
    <row r="12" spans="1:8" x14ac:dyDescent="0.2">
      <c r="A12" s="74"/>
      <c r="B12" s="74"/>
      <c r="C12" s="74"/>
      <c r="D12" s="81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75"/>
      <c r="B13" s="75"/>
      <c r="C13" s="75"/>
      <c r="D13" s="82"/>
      <c r="E13" s="16" t="s">
        <v>51</v>
      </c>
      <c r="F13" s="5" t="s">
        <v>52</v>
      </c>
      <c r="G13" s="5" t="s">
        <v>53</v>
      </c>
      <c r="H13" s="5" t="s">
        <v>54</v>
      </c>
    </row>
    <row r="14" spans="1:8" ht="43.5" thickBot="1" x14ac:dyDescent="0.25">
      <c r="A14" s="25" t="s">
        <v>21</v>
      </c>
      <c r="B14" s="26" t="s">
        <v>55</v>
      </c>
      <c r="C14" s="42">
        <f>+C15+C16+C17</f>
        <v>3024000</v>
      </c>
      <c r="D14" s="42">
        <f t="shared" ref="D14:H14" si="0">+D15+D16+D17</f>
        <v>3024000</v>
      </c>
      <c r="E14" s="42">
        <f t="shared" si="0"/>
        <v>583347</v>
      </c>
      <c r="F14" s="42">
        <f t="shared" si="0"/>
        <v>0</v>
      </c>
      <c r="G14" s="42">
        <f t="shared" si="0"/>
        <v>0</v>
      </c>
      <c r="H14" s="42">
        <f t="shared" si="0"/>
        <v>0</v>
      </c>
    </row>
    <row r="15" spans="1:8" ht="39" thickBot="1" x14ac:dyDescent="0.25">
      <c r="A15" s="27" t="s">
        <v>22</v>
      </c>
      <c r="B15" s="28" t="s">
        <v>56</v>
      </c>
      <c r="C15" s="40">
        <f>+Прог!B21</f>
        <v>1073000</v>
      </c>
      <c r="D15" s="40">
        <f>+Прог!C21</f>
        <v>1073000</v>
      </c>
      <c r="E15" s="40">
        <f>+Прог!D21</f>
        <v>189253</v>
      </c>
      <c r="F15" s="40">
        <f>+Прог!E21</f>
        <v>0</v>
      </c>
      <c r="G15" s="40">
        <f>+Прог!F21</f>
        <v>0</v>
      </c>
      <c r="H15" s="40">
        <f>+Прог!G21</f>
        <v>0</v>
      </c>
    </row>
    <row r="16" spans="1:8" ht="26.25" thickBot="1" x14ac:dyDescent="0.25">
      <c r="A16" s="27" t="s">
        <v>23</v>
      </c>
      <c r="B16" s="28" t="s">
        <v>24</v>
      </c>
      <c r="C16" s="40">
        <f>+Прог!B39</f>
        <v>832000</v>
      </c>
      <c r="D16" s="40">
        <f>+Прог!C39</f>
        <v>832000</v>
      </c>
      <c r="E16" s="40">
        <f>+Прог!D39</f>
        <v>115146</v>
      </c>
      <c r="F16" s="40">
        <f>+Прог!E39</f>
        <v>0</v>
      </c>
      <c r="G16" s="40">
        <f>+Прог!F39</f>
        <v>0</v>
      </c>
      <c r="H16" s="40">
        <f>+Прог!G39</f>
        <v>0</v>
      </c>
    </row>
    <row r="17" spans="1:8" ht="51.75" thickBot="1" x14ac:dyDescent="0.25">
      <c r="A17" s="27" t="s">
        <v>57</v>
      </c>
      <c r="B17" s="28" t="s">
        <v>58</v>
      </c>
      <c r="C17" s="40">
        <f>+Прог!B57</f>
        <v>1119000</v>
      </c>
      <c r="D17" s="40">
        <f>+Прог!C57</f>
        <v>1119000</v>
      </c>
      <c r="E17" s="40">
        <f>+Прог!D57</f>
        <v>278948</v>
      </c>
      <c r="F17" s="40">
        <f>+Прог!E57</f>
        <v>0</v>
      </c>
      <c r="G17" s="40">
        <f>+Прог!F57</f>
        <v>0</v>
      </c>
      <c r="H17" s="40">
        <f>+Прог!G57</f>
        <v>0</v>
      </c>
    </row>
    <row r="18" spans="1:8" ht="13.5" thickBot="1" x14ac:dyDescent="0.25">
      <c r="A18" s="15"/>
      <c r="B18" s="13"/>
      <c r="C18" s="40"/>
      <c r="D18" s="40"/>
      <c r="E18" s="40"/>
      <c r="F18" s="40"/>
      <c r="G18" s="40"/>
      <c r="H18" s="40"/>
    </row>
    <row r="19" spans="1:8" ht="43.5" thickBot="1" x14ac:dyDescent="0.25">
      <c r="A19" s="29" t="s">
        <v>25</v>
      </c>
      <c r="B19" s="26" t="s">
        <v>59</v>
      </c>
      <c r="C19" s="42">
        <f>+C20+C21+C22</f>
        <v>2510793100</v>
      </c>
      <c r="D19" s="42">
        <f t="shared" ref="D19:H19" si="1">+D20+D21+D22</f>
        <v>2510793100</v>
      </c>
      <c r="E19" s="42">
        <f t="shared" si="1"/>
        <v>65628587</v>
      </c>
      <c r="F19" s="42">
        <f t="shared" si="1"/>
        <v>0</v>
      </c>
      <c r="G19" s="42">
        <f t="shared" si="1"/>
        <v>0</v>
      </c>
      <c r="H19" s="42">
        <f t="shared" si="1"/>
        <v>0</v>
      </c>
    </row>
    <row r="20" spans="1:8" ht="26.25" thickBot="1" x14ac:dyDescent="0.25">
      <c r="A20" s="27" t="s">
        <v>26</v>
      </c>
      <c r="B20" s="30" t="s">
        <v>27</v>
      </c>
      <c r="C20" s="40">
        <f>+Прог!B81</f>
        <v>2450846200</v>
      </c>
      <c r="D20" s="40">
        <f>+Прог!C81</f>
        <v>2450846200</v>
      </c>
      <c r="E20" s="40">
        <f>+Прог!D81</f>
        <v>61279587</v>
      </c>
      <c r="F20" s="40">
        <f>+Прог!E81</f>
        <v>0</v>
      </c>
      <c r="G20" s="40">
        <f>+Прог!F81</f>
        <v>0</v>
      </c>
      <c r="H20" s="40">
        <f>+Прог!G81</f>
        <v>0</v>
      </c>
    </row>
    <row r="21" spans="1:8" ht="26.25" thickBot="1" x14ac:dyDescent="0.25">
      <c r="A21" s="27" t="s">
        <v>28</v>
      </c>
      <c r="B21" s="30" t="s">
        <v>29</v>
      </c>
      <c r="C21" s="40">
        <f>+Прог!B106</f>
        <v>47711900</v>
      </c>
      <c r="D21" s="40">
        <f>+Прог!C106</f>
        <v>47711900</v>
      </c>
      <c r="E21" s="40">
        <f>+Прог!D106</f>
        <v>1419589</v>
      </c>
      <c r="F21" s="40">
        <f>+Прог!E106</f>
        <v>0</v>
      </c>
      <c r="G21" s="40">
        <f>+Прог!F106</f>
        <v>0</v>
      </c>
      <c r="H21" s="40">
        <f>+Прог!G106</f>
        <v>0</v>
      </c>
    </row>
    <row r="22" spans="1:8" ht="39" thickBot="1" x14ac:dyDescent="0.25">
      <c r="A22" s="27" t="s">
        <v>60</v>
      </c>
      <c r="B22" s="30" t="s">
        <v>61</v>
      </c>
      <c r="C22" s="40">
        <f>+Прог!B125</f>
        <v>12235000</v>
      </c>
      <c r="D22" s="40">
        <f>+Прог!C125</f>
        <v>12235000</v>
      </c>
      <c r="E22" s="40">
        <f>+Прог!D125</f>
        <v>2929411</v>
      </c>
      <c r="F22" s="40">
        <f>+Прог!E125</f>
        <v>0</v>
      </c>
      <c r="G22" s="40">
        <f>+Прог!F125</f>
        <v>0</v>
      </c>
      <c r="H22" s="40">
        <f>+Прог!G125</f>
        <v>0</v>
      </c>
    </row>
    <row r="23" spans="1:8" ht="13.5" thickBot="1" x14ac:dyDescent="0.25">
      <c r="A23" s="31"/>
      <c r="B23" s="30"/>
      <c r="C23" s="40"/>
      <c r="D23" s="40"/>
      <c r="E23" s="40"/>
      <c r="F23" s="40"/>
      <c r="G23" s="40"/>
      <c r="H23" s="40"/>
    </row>
    <row r="24" spans="1:8" ht="29.25" thickBot="1" x14ac:dyDescent="0.25">
      <c r="A24" s="29" t="s">
        <v>30</v>
      </c>
      <c r="B24" s="32" t="s">
        <v>31</v>
      </c>
      <c r="C24" s="42">
        <f>+Прог!B144</f>
        <v>25366900</v>
      </c>
      <c r="D24" s="42">
        <f>+Прог!C144</f>
        <v>25366900</v>
      </c>
      <c r="E24" s="42">
        <f>+Прог!D144</f>
        <v>8175526</v>
      </c>
      <c r="F24" s="42">
        <f>+Прог!E144</f>
        <v>0</v>
      </c>
      <c r="G24" s="42">
        <f>+Прог!F144</f>
        <v>0</v>
      </c>
      <c r="H24" s="42">
        <f>+Прог!G144</f>
        <v>0</v>
      </c>
    </row>
    <row r="25" spans="1:8" ht="30.75" thickBot="1" x14ac:dyDescent="0.25">
      <c r="A25" s="70"/>
      <c r="B25" s="71" t="s">
        <v>68</v>
      </c>
      <c r="C25" s="42">
        <f>+Прог!B163</f>
        <v>0</v>
      </c>
      <c r="D25" s="42">
        <f>+Прог!C163</f>
        <v>0</v>
      </c>
      <c r="E25" s="42">
        <f>+Прог!D163</f>
        <v>897333</v>
      </c>
      <c r="F25" s="42">
        <f>+Прог!E163</f>
        <v>0</v>
      </c>
      <c r="G25" s="42">
        <f>+Прог!F163</f>
        <v>0</v>
      </c>
      <c r="H25" s="42">
        <f>+Прог!G163</f>
        <v>0</v>
      </c>
    </row>
    <row r="26" spans="1:8" ht="15.75" thickBot="1" x14ac:dyDescent="0.25">
      <c r="A26" s="70"/>
      <c r="B26" s="71" t="s">
        <v>69</v>
      </c>
      <c r="C26" s="42">
        <f>+Прог!B182</f>
        <v>0</v>
      </c>
      <c r="D26" s="42">
        <f>+Прог!C182</f>
        <v>0</v>
      </c>
      <c r="E26" s="42">
        <f>+Прог!D182</f>
        <v>5067306</v>
      </c>
      <c r="F26" s="42">
        <f>+Прог!E182</f>
        <v>0</v>
      </c>
      <c r="G26" s="42">
        <f>+Прог!F182</f>
        <v>0</v>
      </c>
      <c r="H26" s="42">
        <f>+Прог!G182</f>
        <v>0</v>
      </c>
    </row>
    <row r="27" spans="1:8" ht="13.5" thickBot="1" x14ac:dyDescent="0.25">
      <c r="A27" s="14"/>
      <c r="B27" s="12" t="s">
        <v>17</v>
      </c>
      <c r="C27" s="42">
        <f>+C14+C19+C24+C25+C26</f>
        <v>2539184000</v>
      </c>
      <c r="D27" s="42">
        <f t="shared" ref="D27:H27" si="2">+D14+D19+D24+D25+D26</f>
        <v>2539184000</v>
      </c>
      <c r="E27" s="42">
        <f t="shared" si="2"/>
        <v>80352099</v>
      </c>
      <c r="F27" s="42">
        <f t="shared" si="2"/>
        <v>0</v>
      </c>
      <c r="G27" s="42">
        <f t="shared" si="2"/>
        <v>0</v>
      </c>
      <c r="H27" s="42">
        <f t="shared" si="2"/>
        <v>0</v>
      </c>
    </row>
    <row r="28" spans="1:8" ht="15.75" x14ac:dyDescent="0.2">
      <c r="A28" s="1"/>
    </row>
    <row r="29" spans="1:8" ht="12.75" customHeight="1" x14ac:dyDescent="0.2">
      <c r="A29" s="72"/>
      <c r="B29" s="72"/>
      <c r="C29" s="72"/>
      <c r="D29" s="72"/>
      <c r="E29" s="72"/>
      <c r="F29" s="72"/>
      <c r="G29" s="72"/>
      <c r="H29" s="72"/>
    </row>
    <row r="30" spans="1:8" s="20" customFormat="1" ht="24.75" customHeight="1" x14ac:dyDescent="0.2">
      <c r="A30" s="21"/>
      <c r="B30" s="21"/>
      <c r="C30" s="21"/>
      <c r="D30" s="21"/>
      <c r="E30" s="21"/>
      <c r="F30" s="21"/>
      <c r="G30" s="21"/>
      <c r="H30" s="21"/>
    </row>
    <row r="31" spans="1:8" ht="24" customHeight="1" x14ac:dyDescent="0.2">
      <c r="A31" s="21"/>
      <c r="B31" s="21"/>
      <c r="C31" s="21"/>
      <c r="D31" s="21"/>
      <c r="E31" s="21"/>
      <c r="F31" s="21"/>
      <c r="G31" s="21"/>
      <c r="H31" s="21"/>
    </row>
  </sheetData>
  <mergeCells count="11">
    <mergeCell ref="A29:H2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7"/>
  <sheetViews>
    <sheetView tabSelected="1" view="pageBreakPreview" topLeftCell="A199" zoomScale="110" zoomScaleNormal="90" zoomScaleSheetLayoutView="110" workbookViewId="0">
      <selection activeCell="D74" sqref="D74"/>
    </sheetView>
  </sheetViews>
  <sheetFormatPr defaultRowHeight="12.75" x14ac:dyDescent="0.2"/>
  <cols>
    <col min="1" max="1" width="51.6640625" customWidth="1"/>
    <col min="2" max="2" width="15.1640625" customWidth="1"/>
    <col min="3" max="3" width="15.6640625" customWidth="1"/>
    <col min="4" max="4" width="12.83203125" customWidth="1"/>
    <col min="5" max="5" width="11.83203125" customWidth="1"/>
    <col min="6" max="6" width="14.5" customWidth="1"/>
    <col min="7" max="7" width="13.83203125" customWidth="1"/>
  </cols>
  <sheetData>
    <row r="3" spans="1:7" ht="15.75" x14ac:dyDescent="0.2">
      <c r="A3" s="76" t="s">
        <v>0</v>
      </c>
      <c r="B3" s="76"/>
      <c r="C3" s="76"/>
      <c r="D3" s="76"/>
      <c r="E3" s="76"/>
      <c r="F3" s="76"/>
      <c r="G3" s="76"/>
    </row>
    <row r="4" spans="1:7" ht="15.75" x14ac:dyDescent="0.2">
      <c r="A4" s="77" t="s">
        <v>48</v>
      </c>
      <c r="B4" s="77"/>
      <c r="C4" s="77"/>
      <c r="D4" s="77"/>
      <c r="E4" s="77"/>
      <c r="F4" s="77"/>
      <c r="G4" s="77"/>
    </row>
    <row r="5" spans="1:7" ht="13.5" thickBot="1" x14ac:dyDescent="0.25">
      <c r="A5" s="83"/>
      <c r="B5" s="83"/>
      <c r="C5" s="83"/>
      <c r="D5" s="83"/>
      <c r="E5" s="83"/>
      <c r="F5" s="83"/>
      <c r="G5" s="83"/>
    </row>
    <row r="6" spans="1:7" ht="29.25" customHeight="1" thickBot="1" x14ac:dyDescent="0.25">
      <c r="A6" s="84" t="s">
        <v>62</v>
      </c>
      <c r="B6" s="85"/>
      <c r="C6" s="85"/>
      <c r="D6" s="85"/>
      <c r="E6" s="85"/>
      <c r="F6" s="85"/>
      <c r="G6" s="86"/>
    </row>
    <row r="7" spans="1:7" ht="12.75" customHeight="1" x14ac:dyDescent="0.2">
      <c r="A7" s="2" t="s">
        <v>1</v>
      </c>
      <c r="B7" s="73" t="s">
        <v>49</v>
      </c>
      <c r="C7" s="80" t="s">
        <v>50</v>
      </c>
      <c r="D7" s="11" t="s">
        <v>3</v>
      </c>
      <c r="E7" s="11" t="s">
        <v>3</v>
      </c>
      <c r="F7" s="11" t="s">
        <v>3</v>
      </c>
      <c r="G7" s="11" t="s">
        <v>3</v>
      </c>
    </row>
    <row r="8" spans="1:7" x14ac:dyDescent="0.2">
      <c r="A8" s="2" t="s">
        <v>2</v>
      </c>
      <c r="B8" s="74"/>
      <c r="C8" s="81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75"/>
      <c r="C9" s="82"/>
      <c r="D9" s="16" t="s">
        <v>51</v>
      </c>
      <c r="E9" s="5" t="s">
        <v>52</v>
      </c>
      <c r="F9" s="5" t="s">
        <v>53</v>
      </c>
      <c r="G9" s="5" t="s">
        <v>54</v>
      </c>
    </row>
    <row r="10" spans="1:7" ht="13.5" thickBot="1" x14ac:dyDescent="0.25">
      <c r="A10" s="22" t="s">
        <v>5</v>
      </c>
      <c r="B10" s="39">
        <f>+B12+B13+B14</f>
        <v>1073000</v>
      </c>
      <c r="C10" s="39">
        <f t="shared" ref="C10:G10" si="0">+C12+C13+C14</f>
        <v>1073000</v>
      </c>
      <c r="D10" s="39">
        <f t="shared" si="0"/>
        <v>189253</v>
      </c>
      <c r="E10" s="39">
        <f t="shared" si="0"/>
        <v>0</v>
      </c>
      <c r="F10" s="39">
        <f t="shared" si="0"/>
        <v>0</v>
      </c>
      <c r="G10" s="39">
        <f t="shared" si="0"/>
        <v>0</v>
      </c>
    </row>
    <row r="11" spans="1:7" ht="13.5" thickBot="1" x14ac:dyDescent="0.25">
      <c r="A11" s="6" t="s">
        <v>6</v>
      </c>
      <c r="B11" s="40"/>
      <c r="C11" s="40"/>
      <c r="D11" s="40"/>
      <c r="E11" s="40"/>
      <c r="F11" s="40"/>
      <c r="G11" s="40"/>
    </row>
    <row r="12" spans="1:7" ht="13.5" thickBot="1" x14ac:dyDescent="0.25">
      <c r="A12" s="7" t="s">
        <v>7</v>
      </c>
      <c r="B12" s="40">
        <v>278000</v>
      </c>
      <c r="C12" s="40">
        <v>278000</v>
      </c>
      <c r="D12" s="40">
        <v>157136</v>
      </c>
      <c r="E12" s="40"/>
      <c r="F12" s="40"/>
      <c r="G12" s="40"/>
    </row>
    <row r="13" spans="1:7" ht="13.5" thickBot="1" x14ac:dyDescent="0.25">
      <c r="A13" s="7" t="s">
        <v>8</v>
      </c>
      <c r="B13" s="40">
        <v>790000</v>
      </c>
      <c r="C13" s="40">
        <v>790000</v>
      </c>
      <c r="D13" s="40">
        <v>32117</v>
      </c>
      <c r="E13" s="40"/>
      <c r="F13" s="40"/>
      <c r="G13" s="40"/>
    </row>
    <row r="14" spans="1:7" ht="13.5" thickBot="1" x14ac:dyDescent="0.25">
      <c r="A14" s="7" t="s">
        <v>9</v>
      </c>
      <c r="B14" s="40">
        <v>5000</v>
      </c>
      <c r="C14" s="40">
        <v>5000</v>
      </c>
      <c r="D14" s="40"/>
      <c r="E14" s="40"/>
      <c r="F14" s="40"/>
      <c r="G14" s="40"/>
    </row>
    <row r="15" spans="1:7" ht="13.5" thickBot="1" x14ac:dyDescent="0.25">
      <c r="A15" s="6"/>
      <c r="B15" s="40"/>
      <c r="C15" s="40"/>
      <c r="D15" s="40"/>
      <c r="E15" s="40"/>
      <c r="F15" s="40"/>
      <c r="G15" s="40"/>
    </row>
    <row r="16" spans="1:7" s="19" customFormat="1" ht="26.25" thickBot="1" x14ac:dyDescent="0.25">
      <c r="A16" s="22" t="s">
        <v>10</v>
      </c>
      <c r="B16" s="39">
        <f>+SUM(B17:B20)</f>
        <v>0</v>
      </c>
      <c r="C16" s="39">
        <f t="shared" ref="C16:G16" si="1">+SUM(C17:C20)</f>
        <v>0</v>
      </c>
      <c r="D16" s="39">
        <f t="shared" si="1"/>
        <v>0</v>
      </c>
      <c r="E16" s="39">
        <f t="shared" si="1"/>
        <v>0</v>
      </c>
      <c r="F16" s="39">
        <f t="shared" si="1"/>
        <v>0</v>
      </c>
      <c r="G16" s="39">
        <f t="shared" si="1"/>
        <v>0</v>
      </c>
    </row>
    <row r="17" spans="1:7" ht="13.5" thickBot="1" x14ac:dyDescent="0.25">
      <c r="A17" s="6" t="s">
        <v>18</v>
      </c>
      <c r="B17" s="40"/>
      <c r="C17" s="40"/>
      <c r="D17" s="40"/>
      <c r="E17" s="40"/>
      <c r="F17" s="40"/>
      <c r="G17" s="40"/>
    </row>
    <row r="18" spans="1:7" ht="13.5" thickBot="1" x14ac:dyDescent="0.25">
      <c r="A18" s="6" t="s">
        <v>32</v>
      </c>
      <c r="B18" s="40"/>
      <c r="C18" s="40"/>
      <c r="D18" s="40"/>
      <c r="E18" s="40"/>
      <c r="F18" s="40"/>
      <c r="G18" s="40"/>
    </row>
    <row r="19" spans="1:7" ht="13.5" thickBot="1" x14ac:dyDescent="0.25">
      <c r="A19" s="6"/>
      <c r="B19" s="40"/>
      <c r="C19" s="40"/>
      <c r="D19" s="40"/>
      <c r="E19" s="40"/>
      <c r="F19" s="40"/>
      <c r="G19" s="40"/>
    </row>
    <row r="20" spans="1:7" ht="13.5" thickBot="1" x14ac:dyDescent="0.25">
      <c r="A20" s="6"/>
      <c r="B20" s="40"/>
      <c r="C20" s="40"/>
      <c r="D20" s="40"/>
      <c r="E20" s="40"/>
      <c r="F20" s="40"/>
      <c r="G20" s="40"/>
    </row>
    <row r="21" spans="1:7" ht="13.5" thickBot="1" x14ac:dyDescent="0.25">
      <c r="A21" s="22" t="s">
        <v>11</v>
      </c>
      <c r="B21" s="39">
        <f>+B16+B10</f>
        <v>1073000</v>
      </c>
      <c r="C21" s="39">
        <f t="shared" ref="C21:G21" si="2">+C16+C10</f>
        <v>1073000</v>
      </c>
      <c r="D21" s="39">
        <f t="shared" si="2"/>
        <v>189253</v>
      </c>
      <c r="E21" s="39">
        <f t="shared" si="2"/>
        <v>0</v>
      </c>
      <c r="F21" s="39">
        <f t="shared" si="2"/>
        <v>0</v>
      </c>
      <c r="G21" s="39">
        <f t="shared" si="2"/>
        <v>0</v>
      </c>
    </row>
    <row r="22" spans="1:7" ht="13.5" thickBot="1" x14ac:dyDescent="0.25">
      <c r="A22" s="6"/>
      <c r="B22" s="40"/>
      <c r="C22" s="40"/>
      <c r="D22" s="40"/>
      <c r="E22" s="40"/>
      <c r="F22" s="40"/>
      <c r="G22" s="40"/>
    </row>
    <row r="23" spans="1:7" ht="13.5" thickBot="1" x14ac:dyDescent="0.25">
      <c r="A23" s="6" t="s">
        <v>12</v>
      </c>
      <c r="B23" s="41">
        <v>214</v>
      </c>
      <c r="C23" s="41">
        <v>214</v>
      </c>
      <c r="D23" s="41">
        <v>186</v>
      </c>
      <c r="E23" s="41"/>
      <c r="F23" s="41"/>
      <c r="G23" s="41"/>
    </row>
    <row r="24" spans="1:7" x14ac:dyDescent="0.2">
      <c r="A24" s="33"/>
      <c r="B24" s="34"/>
      <c r="C24" s="34"/>
      <c r="D24" s="34"/>
      <c r="E24" s="34"/>
      <c r="F24" s="34"/>
      <c r="G24" s="34"/>
    </row>
    <row r="25" spans="1:7" ht="16.5" thickBot="1" x14ac:dyDescent="0.25">
      <c r="A25" s="8"/>
    </row>
    <row r="26" spans="1:7" ht="13.5" thickBot="1" x14ac:dyDescent="0.25">
      <c r="A26" s="84" t="s">
        <v>33</v>
      </c>
      <c r="B26" s="85"/>
      <c r="C26" s="85"/>
      <c r="D26" s="85"/>
      <c r="E26" s="85"/>
      <c r="F26" s="85"/>
      <c r="G26" s="86"/>
    </row>
    <row r="27" spans="1:7" ht="12.75" customHeight="1" x14ac:dyDescent="0.2">
      <c r="A27" s="23" t="s">
        <v>1</v>
      </c>
      <c r="B27" s="73" t="s">
        <v>49</v>
      </c>
      <c r="C27" s="80" t="s">
        <v>50</v>
      </c>
      <c r="D27" s="11" t="s">
        <v>3</v>
      </c>
      <c r="E27" s="11" t="s">
        <v>3</v>
      </c>
      <c r="F27" s="11" t="s">
        <v>3</v>
      </c>
      <c r="G27" s="11" t="s">
        <v>3</v>
      </c>
    </row>
    <row r="28" spans="1:7" x14ac:dyDescent="0.2">
      <c r="A28" s="23" t="s">
        <v>2</v>
      </c>
      <c r="B28" s="74"/>
      <c r="C28" s="81"/>
      <c r="D28" s="4" t="s">
        <v>4</v>
      </c>
      <c r="E28" s="4" t="s">
        <v>4</v>
      </c>
      <c r="F28" s="4" t="s">
        <v>4</v>
      </c>
      <c r="G28" s="4" t="s">
        <v>4</v>
      </c>
    </row>
    <row r="29" spans="1:7" ht="26.25" thickBot="1" x14ac:dyDescent="0.25">
      <c r="A29" s="3"/>
      <c r="B29" s="75"/>
      <c r="C29" s="82"/>
      <c r="D29" s="16" t="s">
        <v>51</v>
      </c>
      <c r="E29" s="5" t="s">
        <v>52</v>
      </c>
      <c r="F29" s="5" t="s">
        <v>53</v>
      </c>
      <c r="G29" s="5" t="s">
        <v>54</v>
      </c>
    </row>
    <row r="30" spans="1:7" ht="13.5" thickBot="1" x14ac:dyDescent="0.25">
      <c r="A30" s="22" t="s">
        <v>5</v>
      </c>
      <c r="B30" s="39">
        <f>+B32+B33+B34</f>
        <v>832000</v>
      </c>
      <c r="C30" s="39">
        <f t="shared" ref="C30:G30" si="3">+C32+C33+C34</f>
        <v>832000</v>
      </c>
      <c r="D30" s="39">
        <f t="shared" si="3"/>
        <v>115146</v>
      </c>
      <c r="E30" s="39">
        <f t="shared" si="3"/>
        <v>0</v>
      </c>
      <c r="F30" s="39">
        <f t="shared" si="3"/>
        <v>0</v>
      </c>
      <c r="G30" s="39">
        <f t="shared" si="3"/>
        <v>0</v>
      </c>
    </row>
    <row r="31" spans="1:7" ht="13.5" thickBot="1" x14ac:dyDescent="0.25">
      <c r="A31" s="6" t="s">
        <v>6</v>
      </c>
      <c r="B31" s="40"/>
      <c r="C31" s="40"/>
      <c r="D31" s="40"/>
      <c r="E31" s="40"/>
      <c r="F31" s="40"/>
      <c r="G31" s="40"/>
    </row>
    <row r="32" spans="1:7" ht="13.5" thickBot="1" x14ac:dyDescent="0.25">
      <c r="A32" s="7" t="s">
        <v>7</v>
      </c>
      <c r="B32" s="40">
        <v>655000</v>
      </c>
      <c r="C32" s="40">
        <v>655000</v>
      </c>
      <c r="D32" s="40">
        <v>115146</v>
      </c>
      <c r="E32" s="40"/>
      <c r="F32" s="40"/>
      <c r="G32" s="40"/>
    </row>
    <row r="33" spans="1:7" ht="13.5" thickBot="1" x14ac:dyDescent="0.25">
      <c r="A33" s="7" t="s">
        <v>8</v>
      </c>
      <c r="B33" s="40">
        <v>57000</v>
      </c>
      <c r="C33" s="40">
        <v>57000</v>
      </c>
      <c r="D33" s="40"/>
      <c r="E33" s="40"/>
      <c r="F33" s="40"/>
      <c r="G33" s="40"/>
    </row>
    <row r="34" spans="1:7" ht="13.5" thickBot="1" x14ac:dyDescent="0.25">
      <c r="A34" s="7" t="s">
        <v>9</v>
      </c>
      <c r="B34" s="40">
        <v>120000</v>
      </c>
      <c r="C34" s="40">
        <v>120000</v>
      </c>
      <c r="D34" s="40"/>
      <c r="E34" s="40"/>
      <c r="F34" s="40"/>
      <c r="G34" s="40"/>
    </row>
    <row r="35" spans="1:7" ht="13.5" thickBot="1" x14ac:dyDescent="0.25">
      <c r="A35" s="6"/>
      <c r="B35" s="40"/>
      <c r="C35" s="40"/>
      <c r="D35" s="40"/>
      <c r="E35" s="40"/>
      <c r="F35" s="40"/>
      <c r="G35" s="40"/>
    </row>
    <row r="36" spans="1:7" ht="26.25" thickBot="1" x14ac:dyDescent="0.25">
      <c r="A36" s="22" t="s">
        <v>10</v>
      </c>
      <c r="B36" s="39">
        <f t="shared" ref="B36:G36" si="4">+SUM(B37:B38)</f>
        <v>0</v>
      </c>
      <c r="C36" s="39">
        <f t="shared" si="4"/>
        <v>0</v>
      </c>
      <c r="D36" s="39">
        <f t="shared" si="4"/>
        <v>0</v>
      </c>
      <c r="E36" s="39">
        <f t="shared" si="4"/>
        <v>0</v>
      </c>
      <c r="F36" s="39">
        <f t="shared" si="4"/>
        <v>0</v>
      </c>
      <c r="G36" s="39">
        <f t="shared" si="4"/>
        <v>0</v>
      </c>
    </row>
    <row r="37" spans="1:7" ht="13.5" thickBot="1" x14ac:dyDescent="0.25">
      <c r="A37" s="6" t="s">
        <v>18</v>
      </c>
      <c r="B37" s="40"/>
      <c r="C37" s="40"/>
      <c r="D37" s="40"/>
      <c r="E37" s="40"/>
      <c r="F37" s="40"/>
      <c r="G37" s="40"/>
    </row>
    <row r="38" spans="1:7" ht="13.5" thickBot="1" x14ac:dyDescent="0.25">
      <c r="A38" s="6"/>
      <c r="B38" s="40"/>
      <c r="C38" s="40"/>
      <c r="D38" s="40"/>
      <c r="E38" s="40"/>
      <c r="F38" s="40"/>
      <c r="G38" s="40"/>
    </row>
    <row r="39" spans="1:7" ht="13.5" thickBot="1" x14ac:dyDescent="0.25">
      <c r="A39" s="22" t="s">
        <v>11</v>
      </c>
      <c r="B39" s="39">
        <f t="shared" ref="B39:G39" si="5">+B36+B30</f>
        <v>832000</v>
      </c>
      <c r="C39" s="39">
        <f t="shared" si="5"/>
        <v>832000</v>
      </c>
      <c r="D39" s="39">
        <f t="shared" si="5"/>
        <v>115146</v>
      </c>
      <c r="E39" s="39">
        <f t="shared" si="5"/>
        <v>0</v>
      </c>
      <c r="F39" s="39">
        <f t="shared" si="5"/>
        <v>0</v>
      </c>
      <c r="G39" s="39">
        <f t="shared" si="5"/>
        <v>0</v>
      </c>
    </row>
    <row r="40" spans="1:7" ht="13.5" thickBot="1" x14ac:dyDescent="0.25">
      <c r="A40" s="6"/>
      <c r="B40" s="40"/>
      <c r="C40" s="40"/>
      <c r="D40" s="40"/>
      <c r="E40" s="40"/>
      <c r="F40" s="40"/>
      <c r="G40" s="40"/>
    </row>
    <row r="41" spans="1:7" ht="13.5" thickBot="1" x14ac:dyDescent="0.25">
      <c r="A41" s="6" t="s">
        <v>12</v>
      </c>
      <c r="B41" s="41">
        <v>18</v>
      </c>
      <c r="C41" s="41">
        <v>18</v>
      </c>
      <c r="D41" s="41">
        <v>11</v>
      </c>
      <c r="E41" s="41"/>
      <c r="F41" s="41"/>
      <c r="G41" s="41"/>
    </row>
    <row r="42" spans="1:7" x14ac:dyDescent="0.2">
      <c r="A42" s="24"/>
      <c r="B42" s="24"/>
      <c r="C42" s="24"/>
      <c r="D42" s="24"/>
      <c r="E42" s="24"/>
      <c r="F42" s="24"/>
      <c r="G42" s="24"/>
    </row>
    <row r="43" spans="1:7" ht="13.5" thickBot="1" x14ac:dyDescent="0.25">
      <c r="A43" s="24"/>
      <c r="B43" s="24"/>
      <c r="C43" s="24"/>
      <c r="D43" s="24"/>
      <c r="E43" s="24"/>
      <c r="F43" s="24"/>
      <c r="G43" s="24"/>
    </row>
    <row r="44" spans="1:7" ht="26.25" customHeight="1" thickBot="1" x14ac:dyDescent="0.25">
      <c r="A44" s="84" t="s">
        <v>63</v>
      </c>
      <c r="B44" s="85"/>
      <c r="C44" s="85"/>
      <c r="D44" s="85"/>
      <c r="E44" s="85"/>
      <c r="F44" s="85"/>
      <c r="G44" s="86"/>
    </row>
    <row r="45" spans="1:7" ht="12.75" customHeight="1" x14ac:dyDescent="0.2">
      <c r="A45" s="23" t="s">
        <v>1</v>
      </c>
      <c r="B45" s="73" t="s">
        <v>49</v>
      </c>
      <c r="C45" s="80" t="s">
        <v>50</v>
      </c>
      <c r="D45" s="11" t="s">
        <v>3</v>
      </c>
      <c r="E45" s="11" t="s">
        <v>3</v>
      </c>
      <c r="F45" s="11" t="s">
        <v>3</v>
      </c>
      <c r="G45" s="11" t="s">
        <v>3</v>
      </c>
    </row>
    <row r="46" spans="1:7" x14ac:dyDescent="0.2">
      <c r="A46" s="23" t="s">
        <v>2</v>
      </c>
      <c r="B46" s="74"/>
      <c r="C46" s="81"/>
      <c r="D46" s="4" t="s">
        <v>4</v>
      </c>
      <c r="E46" s="4" t="s">
        <v>4</v>
      </c>
      <c r="F46" s="4" t="s">
        <v>4</v>
      </c>
      <c r="G46" s="4" t="s">
        <v>4</v>
      </c>
    </row>
    <row r="47" spans="1:7" ht="26.25" thickBot="1" x14ac:dyDescent="0.25">
      <c r="A47" s="3"/>
      <c r="B47" s="75"/>
      <c r="C47" s="82"/>
      <c r="D47" s="16" t="s">
        <v>51</v>
      </c>
      <c r="E47" s="5" t="s">
        <v>52</v>
      </c>
      <c r="F47" s="5" t="s">
        <v>53</v>
      </c>
      <c r="G47" s="5" t="s">
        <v>54</v>
      </c>
    </row>
    <row r="48" spans="1:7" ht="13.5" thickBot="1" x14ac:dyDescent="0.25">
      <c r="A48" s="22" t="s">
        <v>5</v>
      </c>
      <c r="B48" s="39">
        <f>+B50+B51+B52</f>
        <v>1119000</v>
      </c>
      <c r="C48" s="39">
        <f t="shared" ref="C48:G48" si="6">+C50+C51+C52</f>
        <v>1119000</v>
      </c>
      <c r="D48" s="39">
        <f t="shared" si="6"/>
        <v>278948</v>
      </c>
      <c r="E48" s="39">
        <f t="shared" si="6"/>
        <v>0</v>
      </c>
      <c r="F48" s="39">
        <f t="shared" si="6"/>
        <v>0</v>
      </c>
      <c r="G48" s="39">
        <f t="shared" si="6"/>
        <v>0</v>
      </c>
    </row>
    <row r="49" spans="1:7" ht="13.5" thickBot="1" x14ac:dyDescent="0.25">
      <c r="A49" s="6" t="s">
        <v>6</v>
      </c>
      <c r="B49" s="40"/>
      <c r="C49" s="40"/>
      <c r="D49" s="40"/>
      <c r="E49" s="40"/>
      <c r="F49" s="40"/>
      <c r="G49" s="40"/>
    </row>
    <row r="50" spans="1:7" ht="13.5" thickBot="1" x14ac:dyDescent="0.25">
      <c r="A50" s="7" t="s">
        <v>7</v>
      </c>
      <c r="B50" s="40">
        <v>1100000</v>
      </c>
      <c r="C50" s="40">
        <v>1100000</v>
      </c>
      <c r="D50" s="40">
        <v>275819</v>
      </c>
      <c r="E50" s="40"/>
      <c r="F50" s="40"/>
      <c r="G50" s="40"/>
    </row>
    <row r="51" spans="1:7" ht="13.5" thickBot="1" x14ac:dyDescent="0.25">
      <c r="A51" s="7" t="s">
        <v>8</v>
      </c>
      <c r="B51" s="40">
        <v>19000</v>
      </c>
      <c r="C51" s="40">
        <v>19000</v>
      </c>
      <c r="D51" s="40">
        <v>3129</v>
      </c>
      <c r="E51" s="40"/>
      <c r="F51" s="40"/>
      <c r="G51" s="40"/>
    </row>
    <row r="52" spans="1:7" ht="13.5" thickBot="1" x14ac:dyDescent="0.25">
      <c r="A52" s="7" t="s">
        <v>9</v>
      </c>
      <c r="B52" s="40"/>
      <c r="C52" s="40"/>
      <c r="D52" s="40"/>
      <c r="E52" s="40"/>
      <c r="F52" s="40"/>
      <c r="G52" s="40"/>
    </row>
    <row r="53" spans="1:7" ht="13.5" thickBot="1" x14ac:dyDescent="0.25">
      <c r="A53" s="6"/>
      <c r="B53" s="40"/>
      <c r="C53" s="40"/>
      <c r="D53" s="40"/>
      <c r="E53" s="40"/>
      <c r="F53" s="40"/>
      <c r="G53" s="40"/>
    </row>
    <row r="54" spans="1:7" ht="26.25" thickBot="1" x14ac:dyDescent="0.25">
      <c r="A54" s="22" t="s">
        <v>10</v>
      </c>
      <c r="B54" s="39">
        <f t="shared" ref="B54:G54" si="7">+SUM(B55:B55)</f>
        <v>0</v>
      </c>
      <c r="C54" s="39">
        <f t="shared" si="7"/>
        <v>0</v>
      </c>
      <c r="D54" s="39">
        <f t="shared" si="7"/>
        <v>0</v>
      </c>
      <c r="E54" s="39">
        <f t="shared" si="7"/>
        <v>0</v>
      </c>
      <c r="F54" s="39">
        <f t="shared" si="7"/>
        <v>0</v>
      </c>
      <c r="G54" s="39">
        <f t="shared" si="7"/>
        <v>0</v>
      </c>
    </row>
    <row r="55" spans="1:7" ht="13.5" thickBot="1" x14ac:dyDescent="0.25">
      <c r="A55" s="6" t="s">
        <v>18</v>
      </c>
      <c r="B55" s="40"/>
      <c r="C55" s="40"/>
      <c r="D55" s="40"/>
      <c r="E55" s="40"/>
      <c r="F55" s="40"/>
      <c r="G55" s="40"/>
    </row>
    <row r="56" spans="1:7" ht="13.5" thickBot="1" x14ac:dyDescent="0.25">
      <c r="A56" s="6"/>
      <c r="B56" s="40"/>
      <c r="C56" s="40"/>
      <c r="D56" s="40"/>
      <c r="E56" s="40"/>
      <c r="F56" s="40"/>
      <c r="G56" s="40"/>
    </row>
    <row r="57" spans="1:7" ht="13.5" thickBot="1" x14ac:dyDescent="0.25">
      <c r="A57" s="22" t="s">
        <v>11</v>
      </c>
      <c r="B57" s="39">
        <f t="shared" ref="B57:G57" si="8">+B54+B48</f>
        <v>1119000</v>
      </c>
      <c r="C57" s="39">
        <f t="shared" si="8"/>
        <v>1119000</v>
      </c>
      <c r="D57" s="39">
        <f t="shared" si="8"/>
        <v>278948</v>
      </c>
      <c r="E57" s="39">
        <f t="shared" si="8"/>
        <v>0</v>
      </c>
      <c r="F57" s="39">
        <f t="shared" si="8"/>
        <v>0</v>
      </c>
      <c r="G57" s="39">
        <f t="shared" si="8"/>
        <v>0</v>
      </c>
    </row>
    <row r="58" spans="1:7" ht="13.5" thickBot="1" x14ac:dyDescent="0.25">
      <c r="A58" s="6"/>
      <c r="B58" s="40"/>
      <c r="C58" s="40"/>
      <c r="D58" s="40"/>
      <c r="E58" s="40"/>
      <c r="F58" s="40"/>
      <c r="G58" s="40"/>
    </row>
    <row r="59" spans="1:7" ht="13.5" thickBot="1" x14ac:dyDescent="0.25">
      <c r="A59" s="6" t="s">
        <v>12</v>
      </c>
      <c r="B59" s="41">
        <v>32</v>
      </c>
      <c r="C59" s="41">
        <v>32</v>
      </c>
      <c r="D59" s="41">
        <v>28</v>
      </c>
      <c r="E59" s="41"/>
      <c r="F59" s="41"/>
      <c r="G59" s="41"/>
    </row>
    <row r="60" spans="1:7" x14ac:dyDescent="0.2">
      <c r="A60" s="24"/>
      <c r="B60" s="24"/>
      <c r="C60" s="24"/>
      <c r="D60" s="24"/>
      <c r="E60" s="24"/>
      <c r="F60" s="24"/>
      <c r="G60" s="24"/>
    </row>
    <row r="61" spans="1:7" ht="13.5" customHeight="1" thickBot="1" x14ac:dyDescent="0.25">
      <c r="A61" s="24"/>
      <c r="B61" s="24"/>
      <c r="C61" s="24"/>
      <c r="D61" s="24"/>
      <c r="E61" s="24"/>
      <c r="F61" s="24"/>
      <c r="G61" s="24"/>
    </row>
    <row r="62" spans="1:7" ht="12.75" customHeight="1" thickBot="1" x14ac:dyDescent="0.25">
      <c r="A62" s="84" t="s">
        <v>64</v>
      </c>
      <c r="B62" s="85"/>
      <c r="C62" s="85"/>
      <c r="D62" s="85"/>
      <c r="E62" s="85"/>
      <c r="F62" s="85"/>
      <c r="G62" s="86"/>
    </row>
    <row r="63" spans="1:7" ht="12.75" customHeight="1" x14ac:dyDescent="0.2">
      <c r="A63" s="23" t="s">
        <v>1</v>
      </c>
      <c r="B63" s="73" t="s">
        <v>49</v>
      </c>
      <c r="C63" s="80" t="s">
        <v>50</v>
      </c>
      <c r="D63" s="11" t="s">
        <v>3</v>
      </c>
      <c r="E63" s="11" t="s">
        <v>3</v>
      </c>
      <c r="F63" s="11" t="s">
        <v>3</v>
      </c>
      <c r="G63" s="11" t="s">
        <v>3</v>
      </c>
    </row>
    <row r="64" spans="1:7" x14ac:dyDescent="0.2">
      <c r="A64" s="23" t="s">
        <v>2</v>
      </c>
      <c r="B64" s="74"/>
      <c r="C64" s="81"/>
      <c r="D64" s="4" t="s">
        <v>4</v>
      </c>
      <c r="E64" s="4" t="s">
        <v>4</v>
      </c>
      <c r="F64" s="4" t="s">
        <v>4</v>
      </c>
      <c r="G64" s="4" t="s">
        <v>4</v>
      </c>
    </row>
    <row r="65" spans="1:7" ht="26.25" thickBot="1" x14ac:dyDescent="0.25">
      <c r="A65" s="3"/>
      <c r="B65" s="75"/>
      <c r="C65" s="82"/>
      <c r="D65" s="16" t="s">
        <v>51</v>
      </c>
      <c r="E65" s="5" t="s">
        <v>52</v>
      </c>
      <c r="F65" s="5" t="s">
        <v>53</v>
      </c>
      <c r="G65" s="5" t="s">
        <v>54</v>
      </c>
    </row>
    <row r="66" spans="1:7" ht="13.5" thickBot="1" x14ac:dyDescent="0.25">
      <c r="A66" s="22" t="s">
        <v>5</v>
      </c>
      <c r="B66" s="39">
        <f>+B68+B69+B70</f>
        <v>193140400</v>
      </c>
      <c r="C66" s="39">
        <f t="shared" ref="C66:G66" si="9">+C68+C69+C70</f>
        <v>193140400</v>
      </c>
      <c r="D66" s="39">
        <f t="shared" si="9"/>
        <v>30869669</v>
      </c>
      <c r="E66" s="39">
        <f t="shared" si="9"/>
        <v>0</v>
      </c>
      <c r="F66" s="39">
        <f t="shared" si="9"/>
        <v>0</v>
      </c>
      <c r="G66" s="39">
        <f t="shared" si="9"/>
        <v>0</v>
      </c>
    </row>
    <row r="67" spans="1:7" ht="13.5" thickBot="1" x14ac:dyDescent="0.25">
      <c r="A67" s="6" t="s">
        <v>6</v>
      </c>
      <c r="B67" s="40"/>
      <c r="C67" s="40"/>
      <c r="D67" s="40"/>
      <c r="E67" s="40"/>
      <c r="F67" s="40"/>
      <c r="G67" s="40"/>
    </row>
    <row r="68" spans="1:7" ht="13.5" thickBot="1" x14ac:dyDescent="0.25">
      <c r="A68" s="7" t="s">
        <v>7</v>
      </c>
      <c r="B68" s="40">
        <v>56207800</v>
      </c>
      <c r="C68" s="40">
        <v>56207800</v>
      </c>
      <c r="D68" s="40">
        <v>11452009</v>
      </c>
      <c r="E68" s="40"/>
      <c r="F68" s="40"/>
      <c r="G68" s="40"/>
    </row>
    <row r="69" spans="1:7" ht="13.5" thickBot="1" x14ac:dyDescent="0.25">
      <c r="A69" s="7" t="s">
        <v>8</v>
      </c>
      <c r="B69" s="40">
        <v>105162800</v>
      </c>
      <c r="C69" s="40">
        <v>105162800</v>
      </c>
      <c r="D69" s="40">
        <v>17617389</v>
      </c>
      <c r="E69" s="40"/>
      <c r="F69" s="40"/>
      <c r="G69" s="40"/>
    </row>
    <row r="70" spans="1:7" ht="13.5" thickBot="1" x14ac:dyDescent="0.25">
      <c r="A70" s="7" t="s">
        <v>9</v>
      </c>
      <c r="B70" s="40">
        <v>31769800</v>
      </c>
      <c r="C70" s="40">
        <v>31769800</v>
      </c>
      <c r="D70" s="40">
        <v>1800271</v>
      </c>
      <c r="E70" s="40"/>
      <c r="F70" s="40"/>
      <c r="G70" s="40"/>
    </row>
    <row r="71" spans="1:7" ht="13.5" thickBot="1" x14ac:dyDescent="0.25">
      <c r="A71" s="6"/>
      <c r="B71" s="40"/>
      <c r="C71" s="40"/>
      <c r="D71" s="40"/>
      <c r="E71" s="40"/>
      <c r="F71" s="40"/>
      <c r="G71" s="40"/>
    </row>
    <row r="72" spans="1:7" ht="26.25" thickBot="1" x14ac:dyDescent="0.25">
      <c r="A72" s="22" t="s">
        <v>10</v>
      </c>
      <c r="B72" s="39">
        <f t="shared" ref="B72:G72" si="10">+SUM(B73:B80)</f>
        <v>2257705800</v>
      </c>
      <c r="C72" s="39">
        <f t="shared" si="10"/>
        <v>2257705800</v>
      </c>
      <c r="D72" s="39">
        <f t="shared" si="10"/>
        <v>30409918</v>
      </c>
      <c r="E72" s="39">
        <f t="shared" si="10"/>
        <v>0</v>
      </c>
      <c r="F72" s="39">
        <f t="shared" si="10"/>
        <v>0</v>
      </c>
      <c r="G72" s="39">
        <f t="shared" si="10"/>
        <v>0</v>
      </c>
    </row>
    <row r="73" spans="1:7" ht="13.5" thickBot="1" x14ac:dyDescent="0.25">
      <c r="A73" s="56" t="s">
        <v>18</v>
      </c>
      <c r="B73" s="64"/>
      <c r="C73" s="65"/>
      <c r="D73" s="65"/>
      <c r="E73" s="65"/>
      <c r="F73" s="65"/>
      <c r="G73" s="65"/>
    </row>
    <row r="74" spans="1:7" ht="33" customHeight="1" thickBot="1" x14ac:dyDescent="0.25">
      <c r="A74" s="57" t="s">
        <v>70</v>
      </c>
      <c r="B74" s="66">
        <v>1200000000</v>
      </c>
      <c r="C74" s="66">
        <v>1200000000</v>
      </c>
      <c r="D74" s="40">
        <v>17479496</v>
      </c>
      <c r="E74" s="40"/>
      <c r="F74" s="40"/>
      <c r="G74" s="40"/>
    </row>
    <row r="75" spans="1:7" ht="26.25" thickBot="1" x14ac:dyDescent="0.25">
      <c r="A75" s="58" t="s">
        <v>34</v>
      </c>
      <c r="B75" s="66">
        <v>605000</v>
      </c>
      <c r="C75" s="40">
        <v>605000</v>
      </c>
      <c r="D75" s="40"/>
      <c r="E75" s="40"/>
      <c r="F75" s="40"/>
      <c r="G75" s="40"/>
    </row>
    <row r="76" spans="1:7" ht="26.25" thickBot="1" x14ac:dyDescent="0.25">
      <c r="A76" s="58" t="s">
        <v>35</v>
      </c>
      <c r="B76" s="66">
        <v>1047061800</v>
      </c>
      <c r="C76" s="66">
        <v>1047061800</v>
      </c>
      <c r="D76" s="40">
        <v>6680257</v>
      </c>
      <c r="E76" s="40"/>
      <c r="F76" s="40"/>
      <c r="G76" s="40"/>
    </row>
    <row r="77" spans="1:7" ht="39" thickBot="1" x14ac:dyDescent="0.25">
      <c r="A77" s="59" t="s">
        <v>36</v>
      </c>
      <c r="B77" s="66">
        <v>39000</v>
      </c>
      <c r="C77" s="40">
        <v>39000</v>
      </c>
      <c r="D77" s="40"/>
      <c r="E77" s="40"/>
      <c r="F77" s="40"/>
      <c r="G77" s="40"/>
    </row>
    <row r="78" spans="1:7" ht="26.25" thickBot="1" x14ac:dyDescent="0.25">
      <c r="A78" s="60" t="s">
        <v>37</v>
      </c>
      <c r="B78" s="66">
        <v>10000000</v>
      </c>
      <c r="C78" s="66">
        <v>10000000</v>
      </c>
      <c r="D78" s="40"/>
      <c r="E78" s="40"/>
      <c r="F78" s="40"/>
      <c r="G78" s="40"/>
    </row>
    <row r="79" spans="1:7" ht="13.5" thickBot="1" x14ac:dyDescent="0.25">
      <c r="A79" s="61" t="s">
        <v>38</v>
      </c>
      <c r="B79" s="66"/>
      <c r="C79" s="40"/>
      <c r="D79" s="40">
        <v>6250165</v>
      </c>
      <c r="E79" s="40"/>
      <c r="F79" s="40"/>
      <c r="G79" s="40"/>
    </row>
    <row r="80" spans="1:7" ht="13.5" thickBot="1" x14ac:dyDescent="0.25">
      <c r="A80" s="62"/>
      <c r="B80" s="66"/>
      <c r="C80" s="40"/>
      <c r="D80" s="40"/>
      <c r="E80" s="40"/>
      <c r="F80" s="40"/>
      <c r="G80" s="40"/>
    </row>
    <row r="81" spans="1:7" ht="13.5" thickBot="1" x14ac:dyDescent="0.25">
      <c r="A81" s="63" t="s">
        <v>11</v>
      </c>
      <c r="B81" s="67">
        <f t="shared" ref="B81:G81" si="11">+B72+B66</f>
        <v>2450846200</v>
      </c>
      <c r="C81" s="39">
        <f t="shared" si="11"/>
        <v>2450846200</v>
      </c>
      <c r="D81" s="39">
        <f t="shared" si="11"/>
        <v>61279587</v>
      </c>
      <c r="E81" s="39">
        <f t="shared" si="11"/>
        <v>0</v>
      </c>
      <c r="F81" s="39">
        <f t="shared" si="11"/>
        <v>0</v>
      </c>
      <c r="G81" s="39">
        <f t="shared" si="11"/>
        <v>0</v>
      </c>
    </row>
    <row r="82" spans="1:7" ht="13.5" thickBot="1" x14ac:dyDescent="0.25">
      <c r="A82" s="56"/>
      <c r="B82" s="66"/>
      <c r="C82" s="40"/>
      <c r="D82" s="40"/>
      <c r="E82" s="40"/>
      <c r="F82" s="40"/>
      <c r="G82" s="40"/>
    </row>
    <row r="83" spans="1:7" ht="13.5" thickBot="1" x14ac:dyDescent="0.25">
      <c r="A83" s="56" t="s">
        <v>12</v>
      </c>
      <c r="B83" s="68">
        <v>2417</v>
      </c>
      <c r="C83" s="41">
        <v>2417</v>
      </c>
      <c r="D83" s="41">
        <v>2367</v>
      </c>
      <c r="E83" s="41"/>
      <c r="F83" s="41"/>
      <c r="G83" s="41"/>
    </row>
    <row r="84" spans="1:7" x14ac:dyDescent="0.2">
      <c r="A84" s="24"/>
      <c r="B84" s="24"/>
      <c r="C84" s="24"/>
      <c r="D84" s="24"/>
      <c r="E84" s="24"/>
      <c r="F84" s="24"/>
      <c r="G84" s="24"/>
    </row>
    <row r="85" spans="1:7" ht="13.5" thickBot="1" x14ac:dyDescent="0.25">
      <c r="A85" s="24"/>
      <c r="B85" s="24"/>
      <c r="C85" s="24"/>
      <c r="D85" s="24"/>
      <c r="E85" s="24"/>
      <c r="F85" s="24"/>
      <c r="G85" s="24"/>
    </row>
    <row r="86" spans="1:7" ht="26.25" customHeight="1" thickBot="1" x14ac:dyDescent="0.25">
      <c r="A86" s="84" t="s">
        <v>65</v>
      </c>
      <c r="B86" s="85"/>
      <c r="C86" s="85"/>
      <c r="D86" s="85"/>
      <c r="E86" s="85"/>
      <c r="F86" s="85"/>
      <c r="G86" s="86"/>
    </row>
    <row r="87" spans="1:7" ht="12.75" customHeight="1" x14ac:dyDescent="0.2">
      <c r="A87" s="23" t="s">
        <v>1</v>
      </c>
      <c r="B87" s="73" t="s">
        <v>49</v>
      </c>
      <c r="C87" s="80" t="s">
        <v>50</v>
      </c>
      <c r="D87" s="11" t="s">
        <v>3</v>
      </c>
      <c r="E87" s="11" t="s">
        <v>3</v>
      </c>
      <c r="F87" s="11" t="s">
        <v>3</v>
      </c>
      <c r="G87" s="11" t="s">
        <v>3</v>
      </c>
    </row>
    <row r="88" spans="1:7" x14ac:dyDescent="0.2">
      <c r="A88" s="23" t="s">
        <v>2</v>
      </c>
      <c r="B88" s="74"/>
      <c r="C88" s="81"/>
      <c r="D88" s="4" t="s">
        <v>4</v>
      </c>
      <c r="E88" s="4" t="s">
        <v>4</v>
      </c>
      <c r="F88" s="4" t="s">
        <v>4</v>
      </c>
      <c r="G88" s="4" t="s">
        <v>4</v>
      </c>
    </row>
    <row r="89" spans="1:7" ht="26.25" thickBot="1" x14ac:dyDescent="0.25">
      <c r="A89" s="3"/>
      <c r="B89" s="75"/>
      <c r="C89" s="82"/>
      <c r="D89" s="16" t="s">
        <v>51</v>
      </c>
      <c r="E89" s="5" t="s">
        <v>52</v>
      </c>
      <c r="F89" s="5" t="s">
        <v>53</v>
      </c>
      <c r="G89" s="5" t="s">
        <v>54</v>
      </c>
    </row>
    <row r="90" spans="1:7" ht="13.5" thickBot="1" x14ac:dyDescent="0.25">
      <c r="A90" s="22" t="s">
        <v>5</v>
      </c>
      <c r="B90" s="39">
        <f>+B92+B93+B94</f>
        <v>4408600</v>
      </c>
      <c r="C90" s="39">
        <f t="shared" ref="C90:G90" si="12">+C92+C93+C94</f>
        <v>4408600</v>
      </c>
      <c r="D90" s="39">
        <f t="shared" si="12"/>
        <v>424358</v>
      </c>
      <c r="E90" s="39">
        <f t="shared" si="12"/>
        <v>0</v>
      </c>
      <c r="F90" s="39">
        <f t="shared" si="12"/>
        <v>0</v>
      </c>
      <c r="G90" s="39">
        <f t="shared" si="12"/>
        <v>0</v>
      </c>
    </row>
    <row r="91" spans="1:7" ht="13.5" thickBot="1" x14ac:dyDescent="0.25">
      <c r="A91" s="6" t="s">
        <v>6</v>
      </c>
      <c r="B91" s="40"/>
      <c r="C91" s="40"/>
      <c r="D91" s="40"/>
      <c r="E91" s="40"/>
      <c r="F91" s="40"/>
      <c r="G91" s="40"/>
    </row>
    <row r="92" spans="1:7" ht="13.5" thickBot="1" x14ac:dyDescent="0.25">
      <c r="A92" s="7" t="s">
        <v>7</v>
      </c>
      <c r="B92" s="40">
        <v>2366600</v>
      </c>
      <c r="C92" s="40">
        <v>2366600</v>
      </c>
      <c r="D92" s="40">
        <v>424064</v>
      </c>
      <c r="E92" s="40"/>
      <c r="F92" s="40"/>
      <c r="G92" s="40"/>
    </row>
    <row r="93" spans="1:7" ht="13.5" thickBot="1" x14ac:dyDescent="0.25">
      <c r="A93" s="7" t="s">
        <v>8</v>
      </c>
      <c r="B93" s="40">
        <v>42000</v>
      </c>
      <c r="C93" s="40">
        <v>42000</v>
      </c>
      <c r="D93" s="40">
        <v>294</v>
      </c>
      <c r="E93" s="40"/>
      <c r="F93" s="40"/>
      <c r="G93" s="40"/>
    </row>
    <row r="94" spans="1:7" ht="13.5" thickBot="1" x14ac:dyDescent="0.25">
      <c r="A94" s="7" t="s">
        <v>9</v>
      </c>
      <c r="B94" s="40">
        <v>2000000</v>
      </c>
      <c r="C94" s="40">
        <v>2000000</v>
      </c>
      <c r="D94" s="40"/>
      <c r="E94" s="40"/>
      <c r="F94" s="40"/>
      <c r="G94" s="40"/>
    </row>
    <row r="95" spans="1:7" ht="13.5" thickBot="1" x14ac:dyDescent="0.25">
      <c r="A95" s="6"/>
      <c r="B95" s="40"/>
      <c r="C95" s="40"/>
      <c r="D95" s="40"/>
      <c r="E95" s="40"/>
      <c r="F95" s="40"/>
      <c r="G95" s="40"/>
    </row>
    <row r="96" spans="1:7" ht="26.25" thickBot="1" x14ac:dyDescent="0.25">
      <c r="A96" s="22" t="s">
        <v>10</v>
      </c>
      <c r="B96" s="39">
        <f t="shared" ref="B96:G96" si="13">+SUM(B97:B105)</f>
        <v>43303300</v>
      </c>
      <c r="C96" s="39">
        <f t="shared" si="13"/>
        <v>43303300</v>
      </c>
      <c r="D96" s="39">
        <f t="shared" si="13"/>
        <v>995231</v>
      </c>
      <c r="E96" s="39">
        <f t="shared" si="13"/>
        <v>0</v>
      </c>
      <c r="F96" s="39">
        <f t="shared" si="13"/>
        <v>0</v>
      </c>
      <c r="G96" s="39">
        <f t="shared" si="13"/>
        <v>0</v>
      </c>
    </row>
    <row r="97" spans="1:7" ht="13.5" thickBot="1" x14ac:dyDescent="0.25">
      <c r="A97" s="6" t="s">
        <v>18</v>
      </c>
      <c r="B97" s="40"/>
      <c r="C97" s="40"/>
      <c r="D97" s="40"/>
      <c r="E97" s="40"/>
      <c r="F97" s="40"/>
      <c r="G97" s="40"/>
    </row>
    <row r="98" spans="1:7" ht="13.5" thickBot="1" x14ac:dyDescent="0.25">
      <c r="A98" s="37" t="s">
        <v>39</v>
      </c>
      <c r="B98" s="40">
        <v>4472000</v>
      </c>
      <c r="C98" s="40">
        <v>4472000</v>
      </c>
      <c r="D98" s="40"/>
      <c r="E98" s="40"/>
      <c r="F98" s="40"/>
      <c r="G98" s="40"/>
    </row>
    <row r="99" spans="1:7" ht="39" thickBot="1" x14ac:dyDescent="0.25">
      <c r="A99" s="35" t="s">
        <v>40</v>
      </c>
      <c r="B99" s="40">
        <v>1600000</v>
      </c>
      <c r="C99" s="40">
        <v>1600000</v>
      </c>
      <c r="D99" s="40">
        <v>38266</v>
      </c>
      <c r="E99" s="40"/>
      <c r="F99" s="40"/>
      <c r="G99" s="40"/>
    </row>
    <row r="100" spans="1:7" ht="13.5" thickBot="1" x14ac:dyDescent="0.25">
      <c r="A100" s="35" t="s">
        <v>41</v>
      </c>
      <c r="B100" s="40">
        <v>25509</v>
      </c>
      <c r="C100" s="40">
        <v>25509</v>
      </c>
      <c r="D100" s="40"/>
      <c r="E100" s="40"/>
      <c r="F100" s="40"/>
      <c r="G100" s="40"/>
    </row>
    <row r="101" spans="1:7" ht="39" thickBot="1" x14ac:dyDescent="0.25">
      <c r="A101" s="35" t="s">
        <v>46</v>
      </c>
      <c r="B101" s="40"/>
      <c r="C101" s="40"/>
      <c r="D101" s="40"/>
      <c r="E101" s="40"/>
      <c r="F101" s="40"/>
      <c r="G101" s="40"/>
    </row>
    <row r="102" spans="1:7" ht="13.5" thickBot="1" x14ac:dyDescent="0.25">
      <c r="A102" s="35" t="s">
        <v>42</v>
      </c>
      <c r="B102" s="40"/>
      <c r="C102" s="40"/>
      <c r="D102" s="40">
        <v>3699</v>
      </c>
      <c r="E102" s="40"/>
      <c r="F102" s="40"/>
      <c r="G102" s="40"/>
    </row>
    <row r="103" spans="1:7" ht="26.25" thickBot="1" x14ac:dyDescent="0.25">
      <c r="A103" s="35" t="s">
        <v>43</v>
      </c>
      <c r="B103" s="40">
        <v>36557000</v>
      </c>
      <c r="C103" s="40">
        <v>36557000</v>
      </c>
      <c r="D103" s="40">
        <v>941093</v>
      </c>
      <c r="E103" s="40"/>
      <c r="F103" s="40"/>
      <c r="G103" s="40"/>
    </row>
    <row r="104" spans="1:7" ht="13.5" thickBot="1" x14ac:dyDescent="0.25">
      <c r="A104" s="36" t="s">
        <v>45</v>
      </c>
      <c r="B104" s="40">
        <v>108791</v>
      </c>
      <c r="C104" s="40">
        <v>108791</v>
      </c>
      <c r="D104" s="40">
        <v>12173</v>
      </c>
      <c r="E104" s="40"/>
      <c r="F104" s="40"/>
      <c r="G104" s="40"/>
    </row>
    <row r="105" spans="1:7" ht="13.5" thickBot="1" x14ac:dyDescent="0.25">
      <c r="A105" s="38" t="s">
        <v>44</v>
      </c>
      <c r="B105" s="40">
        <v>540000</v>
      </c>
      <c r="C105" s="40">
        <v>540000</v>
      </c>
      <c r="D105" s="40"/>
      <c r="E105" s="40"/>
      <c r="F105" s="40"/>
      <c r="G105" s="40"/>
    </row>
    <row r="106" spans="1:7" ht="13.5" thickBot="1" x14ac:dyDescent="0.25">
      <c r="A106" s="22" t="s">
        <v>11</v>
      </c>
      <c r="B106" s="39">
        <f t="shared" ref="B106:G106" si="14">+B96+B90</f>
        <v>47711900</v>
      </c>
      <c r="C106" s="39">
        <f t="shared" si="14"/>
        <v>47711900</v>
      </c>
      <c r="D106" s="39">
        <f t="shared" si="14"/>
        <v>1419589</v>
      </c>
      <c r="E106" s="39">
        <f t="shared" si="14"/>
        <v>0</v>
      </c>
      <c r="F106" s="39">
        <f t="shared" si="14"/>
        <v>0</v>
      </c>
      <c r="G106" s="39">
        <f t="shared" si="14"/>
        <v>0</v>
      </c>
    </row>
    <row r="107" spans="1:7" ht="13.5" thickBot="1" x14ac:dyDescent="0.25">
      <c r="A107" s="6"/>
      <c r="B107" s="40"/>
      <c r="C107" s="40"/>
      <c r="D107" s="40"/>
      <c r="E107" s="40"/>
      <c r="F107" s="40"/>
      <c r="G107" s="40"/>
    </row>
    <row r="108" spans="1:7" ht="13.5" thickBot="1" x14ac:dyDescent="0.25">
      <c r="A108" s="6" t="s">
        <v>12</v>
      </c>
      <c r="B108" s="41">
        <v>61</v>
      </c>
      <c r="C108" s="41">
        <v>61</v>
      </c>
      <c r="D108" s="41">
        <v>41</v>
      </c>
      <c r="E108" s="41"/>
      <c r="F108" s="41"/>
      <c r="G108" s="41"/>
    </row>
    <row r="109" spans="1:7" x14ac:dyDescent="0.2">
      <c r="A109" s="33"/>
      <c r="B109" s="69"/>
      <c r="C109" s="69"/>
      <c r="D109" s="69"/>
      <c r="E109" s="69"/>
      <c r="F109" s="69"/>
      <c r="G109" s="69"/>
    </row>
    <row r="110" spans="1:7" ht="13.5" thickBot="1" x14ac:dyDescent="0.25">
      <c r="A110" s="33"/>
      <c r="B110" s="69"/>
      <c r="C110" s="69"/>
      <c r="D110" s="69"/>
      <c r="E110" s="69"/>
      <c r="F110" s="69"/>
      <c r="G110" s="69"/>
    </row>
    <row r="111" spans="1:7" ht="39" customHeight="1" thickBot="1" x14ac:dyDescent="0.25">
      <c r="A111" s="87" t="s">
        <v>67</v>
      </c>
      <c r="B111" s="88"/>
      <c r="C111" s="88"/>
      <c r="D111" s="88"/>
      <c r="E111" s="88"/>
      <c r="F111" s="88"/>
      <c r="G111" s="89"/>
    </row>
    <row r="112" spans="1:7" ht="25.5" x14ac:dyDescent="0.2">
      <c r="A112" s="51" t="s">
        <v>1</v>
      </c>
      <c r="B112" s="50" t="s">
        <v>49</v>
      </c>
      <c r="C112" s="53" t="s">
        <v>50</v>
      </c>
      <c r="D112" s="11" t="s">
        <v>3</v>
      </c>
      <c r="E112" s="11" t="s">
        <v>3</v>
      </c>
      <c r="F112" s="11" t="s">
        <v>3</v>
      </c>
      <c r="G112" s="11" t="s">
        <v>3</v>
      </c>
    </row>
    <row r="113" spans="1:7" x14ac:dyDescent="0.2">
      <c r="A113" s="51" t="s">
        <v>2</v>
      </c>
      <c r="B113" s="51"/>
      <c r="C113" s="54"/>
      <c r="D113" s="4" t="s">
        <v>4</v>
      </c>
      <c r="E113" s="4" t="s">
        <v>4</v>
      </c>
      <c r="F113" s="4" t="s">
        <v>4</v>
      </c>
      <c r="G113" s="4" t="s">
        <v>4</v>
      </c>
    </row>
    <row r="114" spans="1:7" ht="26.25" thickBot="1" x14ac:dyDescent="0.25">
      <c r="A114" s="3"/>
      <c r="B114" s="52"/>
      <c r="C114" s="55"/>
      <c r="D114" s="16" t="s">
        <v>51</v>
      </c>
      <c r="E114" s="5" t="s">
        <v>52</v>
      </c>
      <c r="F114" s="5" t="s">
        <v>53</v>
      </c>
      <c r="G114" s="5" t="s">
        <v>54</v>
      </c>
    </row>
    <row r="115" spans="1:7" ht="13.5" thickBot="1" x14ac:dyDescent="0.25">
      <c r="A115" s="22" t="s">
        <v>5</v>
      </c>
      <c r="B115" s="39">
        <f>+B117+B118+B119</f>
        <v>12235000</v>
      </c>
      <c r="C115" s="39">
        <f t="shared" ref="C115:G115" si="15">+C117+C118+C119</f>
        <v>12235000</v>
      </c>
      <c r="D115" s="39">
        <f t="shared" si="15"/>
        <v>2929411</v>
      </c>
      <c r="E115" s="39">
        <f t="shared" si="15"/>
        <v>0</v>
      </c>
      <c r="F115" s="39">
        <f t="shared" si="15"/>
        <v>0</v>
      </c>
      <c r="G115" s="39">
        <f t="shared" si="15"/>
        <v>0</v>
      </c>
    </row>
    <row r="116" spans="1:7" ht="13.5" thickBot="1" x14ac:dyDescent="0.25">
      <c r="A116" s="6" t="s">
        <v>6</v>
      </c>
      <c r="B116" s="40"/>
      <c r="C116" s="40"/>
      <c r="D116" s="40"/>
      <c r="E116" s="40"/>
      <c r="F116" s="40"/>
      <c r="G116" s="40"/>
    </row>
    <row r="117" spans="1:7" ht="13.5" thickBot="1" x14ac:dyDescent="0.25">
      <c r="A117" s="7" t="s">
        <v>7</v>
      </c>
      <c r="B117" s="40">
        <v>9325500</v>
      </c>
      <c r="C117" s="40">
        <v>9325500</v>
      </c>
      <c r="D117" s="40">
        <v>2244870</v>
      </c>
      <c r="E117" s="40"/>
      <c r="F117" s="40"/>
      <c r="G117" s="40"/>
    </row>
    <row r="118" spans="1:7" ht="13.5" thickBot="1" x14ac:dyDescent="0.25">
      <c r="A118" s="7" t="s">
        <v>8</v>
      </c>
      <c r="B118" s="40">
        <v>2709500</v>
      </c>
      <c r="C118" s="40">
        <v>2709500</v>
      </c>
      <c r="D118" s="40">
        <v>684541</v>
      </c>
      <c r="E118" s="40"/>
      <c r="F118" s="40"/>
      <c r="G118" s="40"/>
    </row>
    <row r="119" spans="1:7" ht="13.5" thickBot="1" x14ac:dyDescent="0.25">
      <c r="A119" s="7" t="s">
        <v>9</v>
      </c>
      <c r="B119" s="40">
        <v>200000</v>
      </c>
      <c r="C119" s="40">
        <v>200000</v>
      </c>
      <c r="D119" s="40"/>
      <c r="E119" s="40"/>
      <c r="F119" s="40"/>
      <c r="G119" s="40"/>
    </row>
    <row r="120" spans="1:7" ht="13.5" thickBot="1" x14ac:dyDescent="0.25">
      <c r="A120" s="6"/>
      <c r="B120" s="40"/>
      <c r="C120" s="40"/>
      <c r="D120" s="40"/>
      <c r="E120" s="40"/>
      <c r="F120" s="40"/>
      <c r="G120" s="40"/>
    </row>
    <row r="121" spans="1:7" ht="26.25" thickBot="1" x14ac:dyDescent="0.25">
      <c r="A121" s="22" t="s">
        <v>10</v>
      </c>
      <c r="B121" s="39">
        <f t="shared" ref="B121:G121" si="16">+SUM(B122:B124)</f>
        <v>0</v>
      </c>
      <c r="C121" s="39">
        <f t="shared" si="16"/>
        <v>0</v>
      </c>
      <c r="D121" s="39">
        <f t="shared" si="16"/>
        <v>0</v>
      </c>
      <c r="E121" s="39">
        <f t="shared" si="16"/>
        <v>0</v>
      </c>
      <c r="F121" s="39">
        <f t="shared" si="16"/>
        <v>0</v>
      </c>
      <c r="G121" s="39">
        <f t="shared" si="16"/>
        <v>0</v>
      </c>
    </row>
    <row r="122" spans="1:7" ht="13.5" thickBot="1" x14ac:dyDescent="0.25">
      <c r="A122" s="6" t="s">
        <v>18</v>
      </c>
      <c r="B122" s="40"/>
      <c r="C122" s="40"/>
      <c r="D122" s="40"/>
      <c r="E122" s="40"/>
      <c r="F122" s="40"/>
      <c r="G122" s="40"/>
    </row>
    <row r="123" spans="1:7" ht="13.5" thickBot="1" x14ac:dyDescent="0.25">
      <c r="A123" s="6"/>
      <c r="B123" s="40"/>
      <c r="C123" s="40"/>
      <c r="D123" s="40"/>
      <c r="E123" s="40"/>
      <c r="F123" s="40"/>
      <c r="G123" s="40"/>
    </row>
    <row r="124" spans="1:7" ht="13.5" thickBot="1" x14ac:dyDescent="0.25">
      <c r="A124" s="6"/>
      <c r="B124" s="40"/>
      <c r="C124" s="40"/>
      <c r="D124" s="40"/>
      <c r="E124" s="40"/>
      <c r="F124" s="40"/>
      <c r="G124" s="40"/>
    </row>
    <row r="125" spans="1:7" ht="13.5" thickBot="1" x14ac:dyDescent="0.25">
      <c r="A125" s="22" t="s">
        <v>11</v>
      </c>
      <c r="B125" s="39">
        <f t="shared" ref="B125:G125" si="17">+B121+B115</f>
        <v>12235000</v>
      </c>
      <c r="C125" s="39">
        <f t="shared" si="17"/>
        <v>12235000</v>
      </c>
      <c r="D125" s="39">
        <f t="shared" si="17"/>
        <v>2929411</v>
      </c>
      <c r="E125" s="39">
        <f t="shared" si="17"/>
        <v>0</v>
      </c>
      <c r="F125" s="39">
        <f t="shared" si="17"/>
        <v>0</v>
      </c>
      <c r="G125" s="39">
        <f t="shared" si="17"/>
        <v>0</v>
      </c>
    </row>
    <row r="126" spans="1:7" ht="13.5" thickBot="1" x14ac:dyDescent="0.25">
      <c r="A126" s="6"/>
      <c r="B126" s="40"/>
      <c r="C126" s="40"/>
      <c r="D126" s="40"/>
      <c r="E126" s="40"/>
      <c r="F126" s="40"/>
      <c r="G126" s="40"/>
    </row>
    <row r="127" spans="1:7" ht="13.5" thickBot="1" x14ac:dyDescent="0.25">
      <c r="A127" s="6" t="s">
        <v>12</v>
      </c>
      <c r="B127" s="41">
        <v>416</v>
      </c>
      <c r="C127" s="41">
        <v>416</v>
      </c>
      <c r="D127" s="41">
        <v>333</v>
      </c>
      <c r="E127" s="41"/>
      <c r="F127" s="41"/>
      <c r="G127" s="41"/>
    </row>
    <row r="128" spans="1:7" x14ac:dyDescent="0.2">
      <c r="A128" s="33"/>
      <c r="B128" s="69"/>
      <c r="C128" s="69"/>
      <c r="D128" s="69"/>
      <c r="E128" s="69"/>
      <c r="F128" s="69"/>
      <c r="G128" s="69"/>
    </row>
    <row r="129" spans="1:7" ht="13.5" thickBot="1" x14ac:dyDescent="0.25">
      <c r="A129" s="24"/>
      <c r="B129" s="24"/>
      <c r="C129" s="24"/>
      <c r="D129" s="24"/>
      <c r="E129" s="24"/>
      <c r="F129" s="24"/>
      <c r="G129" s="24"/>
    </row>
    <row r="130" spans="1:7" ht="26.25" customHeight="1" thickBot="1" x14ac:dyDescent="0.25">
      <c r="A130" s="87" t="s">
        <v>66</v>
      </c>
      <c r="B130" s="88"/>
      <c r="C130" s="88"/>
      <c r="D130" s="88"/>
      <c r="E130" s="88"/>
      <c r="F130" s="88"/>
      <c r="G130" s="89"/>
    </row>
    <row r="131" spans="1:7" ht="25.5" x14ac:dyDescent="0.2">
      <c r="A131" s="51" t="s">
        <v>1</v>
      </c>
      <c r="B131" s="50" t="s">
        <v>49</v>
      </c>
      <c r="C131" s="53" t="s">
        <v>50</v>
      </c>
      <c r="D131" s="11" t="s">
        <v>3</v>
      </c>
      <c r="E131" s="11" t="s">
        <v>3</v>
      </c>
      <c r="F131" s="11" t="s">
        <v>3</v>
      </c>
      <c r="G131" s="11" t="s">
        <v>3</v>
      </c>
    </row>
    <row r="132" spans="1:7" x14ac:dyDescent="0.2">
      <c r="A132" s="51" t="s">
        <v>2</v>
      </c>
      <c r="B132" s="51"/>
      <c r="C132" s="54"/>
      <c r="D132" s="4" t="s">
        <v>4</v>
      </c>
      <c r="E132" s="4" t="s">
        <v>4</v>
      </c>
      <c r="F132" s="4" t="s">
        <v>4</v>
      </c>
      <c r="G132" s="4" t="s">
        <v>4</v>
      </c>
    </row>
    <row r="133" spans="1:7" ht="25.5" customHeight="1" thickBot="1" x14ac:dyDescent="0.25">
      <c r="A133" s="3"/>
      <c r="B133" s="52"/>
      <c r="C133" s="55"/>
      <c r="D133" s="16" t="s">
        <v>51</v>
      </c>
      <c r="E133" s="5" t="s">
        <v>52</v>
      </c>
      <c r="F133" s="5" t="s">
        <v>53</v>
      </c>
      <c r="G133" s="5" t="s">
        <v>54</v>
      </c>
    </row>
    <row r="134" spans="1:7" ht="12.75" customHeight="1" thickBot="1" x14ac:dyDescent="0.25">
      <c r="A134" s="22" t="s">
        <v>5</v>
      </c>
      <c r="B134" s="39">
        <f>+B136+B137+B138</f>
        <v>25366900</v>
      </c>
      <c r="C134" s="39">
        <f t="shared" ref="C134:G134" si="18">+C136+C137+C138</f>
        <v>25366900</v>
      </c>
      <c r="D134" s="39">
        <f t="shared" si="18"/>
        <v>8175526</v>
      </c>
      <c r="E134" s="39">
        <f t="shared" si="18"/>
        <v>0</v>
      </c>
      <c r="F134" s="39">
        <f t="shared" si="18"/>
        <v>0</v>
      </c>
      <c r="G134" s="39">
        <f t="shared" si="18"/>
        <v>0</v>
      </c>
    </row>
    <row r="135" spans="1:7" ht="13.5" thickBot="1" x14ac:dyDescent="0.25">
      <c r="A135" s="6" t="s">
        <v>6</v>
      </c>
      <c r="B135" s="40"/>
      <c r="C135" s="40"/>
      <c r="D135" s="40"/>
      <c r="E135" s="40"/>
      <c r="F135" s="40"/>
      <c r="G135" s="40"/>
    </row>
    <row r="136" spans="1:7" ht="13.5" thickBot="1" x14ac:dyDescent="0.25">
      <c r="A136" s="7" t="s">
        <v>7</v>
      </c>
      <c r="B136" s="40">
        <v>7656200</v>
      </c>
      <c r="C136" s="40">
        <v>7656200</v>
      </c>
      <c r="D136" s="40">
        <v>1448824</v>
      </c>
      <c r="E136" s="40"/>
      <c r="F136" s="40"/>
      <c r="G136" s="40"/>
    </row>
    <row r="137" spans="1:7" ht="13.5" thickBot="1" x14ac:dyDescent="0.25">
      <c r="A137" s="7" t="s">
        <v>8</v>
      </c>
      <c r="B137" s="40">
        <v>8974900</v>
      </c>
      <c r="C137" s="40">
        <v>8974900</v>
      </c>
      <c r="D137" s="40">
        <v>1107874</v>
      </c>
      <c r="E137" s="40"/>
      <c r="F137" s="40"/>
      <c r="G137" s="40"/>
    </row>
    <row r="138" spans="1:7" ht="13.5" thickBot="1" x14ac:dyDescent="0.25">
      <c r="A138" s="7" t="s">
        <v>9</v>
      </c>
      <c r="B138" s="40">
        <v>8735800</v>
      </c>
      <c r="C138" s="40">
        <v>8735800</v>
      </c>
      <c r="D138" s="40">
        <v>5618828</v>
      </c>
      <c r="E138" s="40"/>
      <c r="F138" s="40"/>
      <c r="G138" s="40"/>
    </row>
    <row r="139" spans="1:7" ht="13.5" thickBot="1" x14ac:dyDescent="0.25">
      <c r="A139" s="6"/>
      <c r="B139" s="40"/>
      <c r="C139" s="40"/>
      <c r="D139" s="40"/>
      <c r="E139" s="40"/>
      <c r="F139" s="40"/>
      <c r="G139" s="40"/>
    </row>
    <row r="140" spans="1:7" ht="26.25" thickBot="1" x14ac:dyDescent="0.25">
      <c r="A140" s="22" t="s">
        <v>10</v>
      </c>
      <c r="B140" s="39">
        <f t="shared" ref="B140:G140" si="19">+SUM(B141:B143)</f>
        <v>0</v>
      </c>
      <c r="C140" s="39">
        <f t="shared" si="19"/>
        <v>0</v>
      </c>
      <c r="D140" s="39">
        <f t="shared" si="19"/>
        <v>0</v>
      </c>
      <c r="E140" s="39">
        <f t="shared" si="19"/>
        <v>0</v>
      </c>
      <c r="F140" s="39">
        <f t="shared" si="19"/>
        <v>0</v>
      </c>
      <c r="G140" s="39">
        <f t="shared" si="19"/>
        <v>0</v>
      </c>
    </row>
    <row r="141" spans="1:7" ht="13.5" thickBot="1" x14ac:dyDescent="0.25">
      <c r="A141" s="6" t="s">
        <v>18</v>
      </c>
      <c r="B141" s="40"/>
      <c r="C141" s="40"/>
      <c r="D141" s="40"/>
      <c r="E141" s="40"/>
      <c r="F141" s="40"/>
      <c r="G141" s="40"/>
    </row>
    <row r="142" spans="1:7" ht="13.5" thickBot="1" x14ac:dyDescent="0.25">
      <c r="A142" s="6"/>
      <c r="B142" s="40"/>
      <c r="C142" s="40"/>
      <c r="D142" s="40"/>
      <c r="E142" s="40"/>
      <c r="F142" s="40"/>
      <c r="G142" s="40"/>
    </row>
    <row r="143" spans="1:7" ht="13.5" thickBot="1" x14ac:dyDescent="0.25">
      <c r="A143" s="6"/>
      <c r="B143" s="40"/>
      <c r="C143" s="40"/>
      <c r="D143" s="40"/>
      <c r="E143" s="40"/>
      <c r="F143" s="40"/>
      <c r="G143" s="40"/>
    </row>
    <row r="144" spans="1:7" ht="13.5" thickBot="1" x14ac:dyDescent="0.25">
      <c r="A144" s="22" t="s">
        <v>11</v>
      </c>
      <c r="B144" s="39">
        <f t="shared" ref="B144:G144" si="20">+B140+B134</f>
        <v>25366900</v>
      </c>
      <c r="C144" s="39">
        <f t="shared" si="20"/>
        <v>25366900</v>
      </c>
      <c r="D144" s="39">
        <f t="shared" si="20"/>
        <v>8175526</v>
      </c>
      <c r="E144" s="39">
        <f t="shared" si="20"/>
        <v>0</v>
      </c>
      <c r="F144" s="39">
        <f t="shared" si="20"/>
        <v>0</v>
      </c>
      <c r="G144" s="39">
        <f t="shared" si="20"/>
        <v>0</v>
      </c>
    </row>
    <row r="145" spans="1:7" ht="13.5" thickBot="1" x14ac:dyDescent="0.25">
      <c r="A145" s="6"/>
      <c r="B145" s="40"/>
      <c r="C145" s="40"/>
      <c r="D145" s="40"/>
      <c r="E145" s="40"/>
      <c r="F145" s="40"/>
      <c r="G145" s="40"/>
    </row>
    <row r="146" spans="1:7" ht="13.5" thickBot="1" x14ac:dyDescent="0.25">
      <c r="A146" s="6" t="s">
        <v>12</v>
      </c>
      <c r="B146" s="41">
        <v>182</v>
      </c>
      <c r="C146" s="41">
        <v>182</v>
      </c>
      <c r="D146" s="41">
        <v>141</v>
      </c>
      <c r="E146" s="41"/>
      <c r="F146" s="41"/>
      <c r="G146" s="41"/>
    </row>
    <row r="147" spans="1:7" x14ac:dyDescent="0.2">
      <c r="A147" s="24"/>
      <c r="B147" s="24"/>
      <c r="C147" s="24"/>
      <c r="D147" s="24"/>
      <c r="E147" s="24"/>
      <c r="F147" s="24"/>
      <c r="G147" s="24"/>
    </row>
    <row r="148" spans="1:7" ht="13.5" thickBot="1" x14ac:dyDescent="0.25">
      <c r="A148" s="24"/>
      <c r="B148" s="24"/>
      <c r="C148" s="24"/>
      <c r="D148" s="24"/>
      <c r="E148" s="24"/>
      <c r="F148" s="24"/>
      <c r="G148" s="24"/>
    </row>
    <row r="149" spans="1:7" ht="20.25" customHeight="1" thickBot="1" x14ac:dyDescent="0.25">
      <c r="A149" s="87" t="s">
        <v>68</v>
      </c>
      <c r="B149" s="88"/>
      <c r="C149" s="88"/>
      <c r="D149" s="88"/>
      <c r="E149" s="88"/>
      <c r="F149" s="88"/>
      <c r="G149" s="89"/>
    </row>
    <row r="150" spans="1:7" ht="25.5" x14ac:dyDescent="0.2">
      <c r="A150" s="51" t="s">
        <v>1</v>
      </c>
      <c r="B150" s="50" t="s">
        <v>49</v>
      </c>
      <c r="C150" s="53" t="s">
        <v>50</v>
      </c>
      <c r="D150" s="11" t="s">
        <v>3</v>
      </c>
      <c r="E150" s="11" t="s">
        <v>3</v>
      </c>
      <c r="F150" s="11" t="s">
        <v>3</v>
      </c>
      <c r="G150" s="11" t="s">
        <v>3</v>
      </c>
    </row>
    <row r="151" spans="1:7" x14ac:dyDescent="0.2">
      <c r="A151" s="51" t="s">
        <v>2</v>
      </c>
      <c r="B151" s="51"/>
      <c r="C151" s="54"/>
      <c r="D151" s="4" t="s">
        <v>4</v>
      </c>
      <c r="E151" s="4" t="s">
        <v>4</v>
      </c>
      <c r="F151" s="4" t="s">
        <v>4</v>
      </c>
      <c r="G151" s="4" t="s">
        <v>4</v>
      </c>
    </row>
    <row r="152" spans="1:7" ht="26.25" thickBot="1" x14ac:dyDescent="0.25">
      <c r="A152" s="3"/>
      <c r="B152" s="52"/>
      <c r="C152" s="55"/>
      <c r="D152" s="16" t="s">
        <v>51</v>
      </c>
      <c r="E152" s="5" t="s">
        <v>52</v>
      </c>
      <c r="F152" s="5" t="s">
        <v>53</v>
      </c>
      <c r="G152" s="5" t="s">
        <v>54</v>
      </c>
    </row>
    <row r="153" spans="1:7" ht="13.5" thickBot="1" x14ac:dyDescent="0.25">
      <c r="A153" s="22" t="s">
        <v>5</v>
      </c>
      <c r="B153" s="39">
        <f>+B155+B156+B157</f>
        <v>0</v>
      </c>
      <c r="C153" s="39">
        <f t="shared" ref="C153:G153" si="21">+C155+C156+C157</f>
        <v>0</v>
      </c>
      <c r="D153" s="39">
        <f t="shared" si="21"/>
        <v>897333</v>
      </c>
      <c r="E153" s="39">
        <f t="shared" si="21"/>
        <v>0</v>
      </c>
      <c r="F153" s="39">
        <f t="shared" si="21"/>
        <v>0</v>
      </c>
      <c r="G153" s="39">
        <f t="shared" si="21"/>
        <v>0</v>
      </c>
    </row>
    <row r="154" spans="1:7" ht="13.5" thickBot="1" x14ac:dyDescent="0.25">
      <c r="A154" s="6" t="s">
        <v>6</v>
      </c>
      <c r="B154" s="40"/>
      <c r="C154" s="40"/>
      <c r="D154" s="40"/>
      <c r="E154" s="40"/>
      <c r="F154" s="40"/>
      <c r="G154" s="40"/>
    </row>
    <row r="155" spans="1:7" ht="13.5" thickBot="1" x14ac:dyDescent="0.25">
      <c r="A155" s="7" t="s">
        <v>7</v>
      </c>
      <c r="B155" s="40"/>
      <c r="C155" s="40"/>
      <c r="D155" s="40">
        <v>672429</v>
      </c>
      <c r="E155" s="40"/>
      <c r="F155" s="40"/>
      <c r="G155" s="40"/>
    </row>
    <row r="156" spans="1:7" ht="13.5" thickBot="1" x14ac:dyDescent="0.25">
      <c r="A156" s="7" t="s">
        <v>8</v>
      </c>
      <c r="B156" s="40"/>
      <c r="C156" s="40"/>
      <c r="D156" s="40">
        <v>200904</v>
      </c>
      <c r="E156" s="40"/>
      <c r="F156" s="40"/>
      <c r="G156" s="40"/>
    </row>
    <row r="157" spans="1:7" ht="13.5" thickBot="1" x14ac:dyDescent="0.25">
      <c r="A157" s="7" t="s">
        <v>9</v>
      </c>
      <c r="B157" s="40"/>
      <c r="C157" s="40"/>
      <c r="D157" s="40">
        <v>24000</v>
      </c>
      <c r="E157" s="40"/>
      <c r="F157" s="40"/>
      <c r="G157" s="40"/>
    </row>
    <row r="158" spans="1:7" ht="13.5" thickBot="1" x14ac:dyDescent="0.25">
      <c r="A158" s="6"/>
      <c r="B158" s="40"/>
      <c r="C158" s="40"/>
      <c r="D158" s="40"/>
      <c r="E158" s="40"/>
      <c r="F158" s="40"/>
      <c r="G158" s="40"/>
    </row>
    <row r="159" spans="1:7" ht="26.25" thickBot="1" x14ac:dyDescent="0.25">
      <c r="A159" s="22" t="s">
        <v>10</v>
      </c>
      <c r="B159" s="39">
        <f t="shared" ref="B159:G159" si="22">+SUM(B160:B162)</f>
        <v>0</v>
      </c>
      <c r="C159" s="39">
        <f t="shared" si="22"/>
        <v>0</v>
      </c>
      <c r="D159" s="39">
        <f t="shared" si="22"/>
        <v>0</v>
      </c>
      <c r="E159" s="39">
        <f t="shared" si="22"/>
        <v>0</v>
      </c>
      <c r="F159" s="39">
        <f t="shared" si="22"/>
        <v>0</v>
      </c>
      <c r="G159" s="39">
        <f t="shared" si="22"/>
        <v>0</v>
      </c>
    </row>
    <row r="160" spans="1:7" ht="13.5" thickBot="1" x14ac:dyDescent="0.25">
      <c r="A160" s="6" t="s">
        <v>18</v>
      </c>
      <c r="B160" s="40"/>
      <c r="C160" s="40"/>
      <c r="D160" s="40"/>
      <c r="E160" s="40"/>
      <c r="F160" s="40"/>
      <c r="G160" s="40"/>
    </row>
    <row r="161" spans="1:7" ht="13.5" thickBot="1" x14ac:dyDescent="0.25">
      <c r="A161" s="6"/>
      <c r="B161" s="40"/>
      <c r="C161" s="40"/>
      <c r="D161" s="40"/>
      <c r="E161" s="40"/>
      <c r="F161" s="40"/>
      <c r="G161" s="40"/>
    </row>
    <row r="162" spans="1:7" ht="13.5" thickBot="1" x14ac:dyDescent="0.25">
      <c r="A162" s="6"/>
      <c r="B162" s="40"/>
      <c r="C162" s="40"/>
      <c r="D162" s="40"/>
      <c r="E162" s="40"/>
      <c r="F162" s="40"/>
      <c r="G162" s="40"/>
    </row>
    <row r="163" spans="1:7" ht="13.5" thickBot="1" x14ac:dyDescent="0.25">
      <c r="A163" s="22" t="s">
        <v>11</v>
      </c>
      <c r="B163" s="39">
        <f t="shared" ref="B163:G163" si="23">+B159+B153</f>
        <v>0</v>
      </c>
      <c r="C163" s="39">
        <f t="shared" si="23"/>
        <v>0</v>
      </c>
      <c r="D163" s="39">
        <f t="shared" si="23"/>
        <v>897333</v>
      </c>
      <c r="E163" s="39">
        <f t="shared" si="23"/>
        <v>0</v>
      </c>
      <c r="F163" s="39">
        <f t="shared" si="23"/>
        <v>0</v>
      </c>
      <c r="G163" s="39">
        <f t="shared" si="23"/>
        <v>0</v>
      </c>
    </row>
    <row r="164" spans="1:7" ht="13.5" thickBot="1" x14ac:dyDescent="0.25">
      <c r="A164" s="6"/>
      <c r="B164" s="40"/>
      <c r="C164" s="40"/>
      <c r="D164" s="40"/>
      <c r="E164" s="40"/>
      <c r="F164" s="40"/>
      <c r="G164" s="40"/>
    </row>
    <row r="165" spans="1:7" ht="13.5" thickBot="1" x14ac:dyDescent="0.25">
      <c r="A165" s="6" t="s">
        <v>12</v>
      </c>
      <c r="B165" s="41"/>
      <c r="C165" s="41"/>
      <c r="D165" s="41">
        <v>86</v>
      </c>
      <c r="E165" s="41"/>
      <c r="F165" s="41"/>
      <c r="G165" s="41"/>
    </row>
    <row r="166" spans="1:7" x14ac:dyDescent="0.2">
      <c r="A166" s="24"/>
      <c r="B166" s="24"/>
      <c r="C166" s="24"/>
      <c r="D166" s="24"/>
      <c r="E166" s="24"/>
      <c r="F166" s="24"/>
      <c r="G166" s="24"/>
    </row>
    <row r="167" spans="1:7" ht="13.5" thickBot="1" x14ac:dyDescent="0.25">
      <c r="A167" s="24"/>
      <c r="B167" s="24"/>
      <c r="C167" s="24"/>
      <c r="D167" s="24"/>
      <c r="E167" s="24"/>
      <c r="F167" s="24"/>
      <c r="G167" s="24"/>
    </row>
    <row r="168" spans="1:7" ht="26.25" customHeight="1" thickBot="1" x14ac:dyDescent="0.25">
      <c r="A168" s="87" t="s">
        <v>69</v>
      </c>
      <c r="B168" s="88"/>
      <c r="C168" s="88"/>
      <c r="D168" s="88"/>
      <c r="E168" s="88"/>
      <c r="F168" s="88"/>
      <c r="G168" s="89"/>
    </row>
    <row r="169" spans="1:7" ht="25.5" x14ac:dyDescent="0.2">
      <c r="A169" s="51" t="s">
        <v>1</v>
      </c>
      <c r="B169" s="50" t="s">
        <v>49</v>
      </c>
      <c r="C169" s="53" t="s">
        <v>50</v>
      </c>
      <c r="D169" s="11" t="s">
        <v>3</v>
      </c>
      <c r="E169" s="11" t="s">
        <v>3</v>
      </c>
      <c r="F169" s="11" t="s">
        <v>3</v>
      </c>
      <c r="G169" s="11" t="s">
        <v>3</v>
      </c>
    </row>
    <row r="170" spans="1:7" x14ac:dyDescent="0.2">
      <c r="A170" s="51" t="s">
        <v>2</v>
      </c>
      <c r="B170" s="51"/>
      <c r="C170" s="54"/>
      <c r="D170" s="4" t="s">
        <v>4</v>
      </c>
      <c r="E170" s="4" t="s">
        <v>4</v>
      </c>
      <c r="F170" s="4" t="s">
        <v>4</v>
      </c>
      <c r="G170" s="4" t="s">
        <v>4</v>
      </c>
    </row>
    <row r="171" spans="1:7" ht="26.25" thickBot="1" x14ac:dyDescent="0.25">
      <c r="A171" s="3"/>
      <c r="B171" s="52"/>
      <c r="C171" s="55"/>
      <c r="D171" s="16" t="s">
        <v>51</v>
      </c>
      <c r="E171" s="5" t="s">
        <v>52</v>
      </c>
      <c r="F171" s="5" t="s">
        <v>53</v>
      </c>
      <c r="G171" s="5" t="s">
        <v>54</v>
      </c>
    </row>
    <row r="172" spans="1:7" ht="13.5" thickBot="1" x14ac:dyDescent="0.25">
      <c r="A172" s="22" t="s">
        <v>5</v>
      </c>
      <c r="B172" s="39">
        <f>+B174+B175+B176</f>
        <v>0</v>
      </c>
      <c r="C172" s="39">
        <f t="shared" ref="C172:G172" si="24">+C174+C175+C176</f>
        <v>0</v>
      </c>
      <c r="D172" s="39">
        <f t="shared" si="24"/>
        <v>5067306</v>
      </c>
      <c r="E172" s="39">
        <f t="shared" si="24"/>
        <v>0</v>
      </c>
      <c r="F172" s="39">
        <f t="shared" si="24"/>
        <v>0</v>
      </c>
      <c r="G172" s="39">
        <f t="shared" si="24"/>
        <v>0</v>
      </c>
    </row>
    <row r="173" spans="1:7" ht="13.5" thickBot="1" x14ac:dyDescent="0.25">
      <c r="A173" s="6" t="s">
        <v>6</v>
      </c>
      <c r="B173" s="40"/>
      <c r="C173" s="40"/>
      <c r="D173" s="40"/>
      <c r="E173" s="40"/>
      <c r="F173" s="40"/>
      <c r="G173" s="40"/>
    </row>
    <row r="174" spans="1:7" ht="13.5" thickBot="1" x14ac:dyDescent="0.25">
      <c r="A174" s="7" t="s">
        <v>7</v>
      </c>
      <c r="B174" s="40"/>
      <c r="C174" s="40"/>
      <c r="D174" s="40">
        <v>2164114</v>
      </c>
      <c r="E174" s="40"/>
      <c r="F174" s="40"/>
      <c r="G174" s="40"/>
    </row>
    <row r="175" spans="1:7" ht="13.5" thickBot="1" x14ac:dyDescent="0.25">
      <c r="A175" s="7" t="s">
        <v>8</v>
      </c>
      <c r="B175" s="40"/>
      <c r="C175" s="40"/>
      <c r="D175" s="40">
        <v>2492912</v>
      </c>
      <c r="E175" s="40"/>
      <c r="F175" s="40"/>
      <c r="G175" s="40"/>
    </row>
    <row r="176" spans="1:7" ht="13.5" thickBot="1" x14ac:dyDescent="0.25">
      <c r="A176" s="7" t="s">
        <v>9</v>
      </c>
      <c r="B176" s="40"/>
      <c r="C176" s="40"/>
      <c r="D176" s="40">
        <v>410280</v>
      </c>
      <c r="E176" s="40"/>
      <c r="F176" s="40"/>
      <c r="G176" s="40"/>
    </row>
    <row r="177" spans="1:7" ht="13.5" thickBot="1" x14ac:dyDescent="0.25">
      <c r="A177" s="6"/>
      <c r="B177" s="40"/>
      <c r="C177" s="40"/>
      <c r="D177" s="40"/>
      <c r="E177" s="40"/>
      <c r="F177" s="40"/>
      <c r="G177" s="40"/>
    </row>
    <row r="178" spans="1:7" ht="26.25" thickBot="1" x14ac:dyDescent="0.25">
      <c r="A178" s="22" t="s">
        <v>10</v>
      </c>
      <c r="B178" s="39">
        <f t="shared" ref="B178:G178" si="25">+SUM(B179:B181)</f>
        <v>0</v>
      </c>
      <c r="C178" s="39">
        <f t="shared" si="25"/>
        <v>0</v>
      </c>
      <c r="D178" s="39">
        <f t="shared" si="25"/>
        <v>0</v>
      </c>
      <c r="E178" s="39">
        <f t="shared" si="25"/>
        <v>0</v>
      </c>
      <c r="F178" s="39">
        <f t="shared" si="25"/>
        <v>0</v>
      </c>
      <c r="G178" s="39">
        <f t="shared" si="25"/>
        <v>0</v>
      </c>
    </row>
    <row r="179" spans="1:7" ht="13.5" thickBot="1" x14ac:dyDescent="0.25">
      <c r="A179" s="6" t="s">
        <v>18</v>
      </c>
      <c r="B179" s="40"/>
      <c r="C179" s="40"/>
      <c r="D179" s="40"/>
      <c r="E179" s="40"/>
      <c r="F179" s="40"/>
      <c r="G179" s="40"/>
    </row>
    <row r="180" spans="1:7" ht="13.5" thickBot="1" x14ac:dyDescent="0.25">
      <c r="A180" s="6"/>
      <c r="B180" s="40"/>
      <c r="C180" s="40"/>
      <c r="D180" s="40"/>
      <c r="E180" s="40"/>
      <c r="F180" s="40"/>
      <c r="G180" s="40"/>
    </row>
    <row r="181" spans="1:7" ht="13.5" thickBot="1" x14ac:dyDescent="0.25">
      <c r="A181" s="6"/>
      <c r="B181" s="40"/>
      <c r="C181" s="40"/>
      <c r="D181" s="40"/>
      <c r="E181" s="40"/>
      <c r="F181" s="40"/>
      <c r="G181" s="40"/>
    </row>
    <row r="182" spans="1:7" ht="13.5" thickBot="1" x14ac:dyDescent="0.25">
      <c r="A182" s="22" t="s">
        <v>11</v>
      </c>
      <c r="B182" s="39">
        <f t="shared" ref="B182:G182" si="26">+B178+B172</f>
        <v>0</v>
      </c>
      <c r="C182" s="39">
        <f t="shared" si="26"/>
        <v>0</v>
      </c>
      <c r="D182" s="39">
        <f t="shared" si="26"/>
        <v>5067306</v>
      </c>
      <c r="E182" s="39">
        <f t="shared" si="26"/>
        <v>0</v>
      </c>
      <c r="F182" s="39">
        <f t="shared" si="26"/>
        <v>0</v>
      </c>
      <c r="G182" s="39">
        <f t="shared" si="26"/>
        <v>0</v>
      </c>
    </row>
    <row r="183" spans="1:7" ht="13.5" thickBot="1" x14ac:dyDescent="0.25">
      <c r="A183" s="6"/>
      <c r="B183" s="40"/>
      <c r="C183" s="40"/>
      <c r="D183" s="40"/>
      <c r="E183" s="40"/>
      <c r="F183" s="40"/>
      <c r="G183" s="40"/>
    </row>
    <row r="184" spans="1:7" ht="13.5" thickBot="1" x14ac:dyDescent="0.25">
      <c r="A184" s="6" t="s">
        <v>12</v>
      </c>
      <c r="B184" s="41"/>
      <c r="C184" s="41"/>
      <c r="D184" s="41">
        <v>400</v>
      </c>
      <c r="E184" s="41"/>
      <c r="F184" s="41"/>
      <c r="G184" s="41"/>
    </row>
    <row r="185" spans="1:7" x14ac:dyDescent="0.2">
      <c r="A185" s="24"/>
      <c r="B185" s="24"/>
      <c r="C185" s="24"/>
      <c r="D185" s="24"/>
      <c r="E185" s="24"/>
      <c r="F185" s="24"/>
      <c r="G185" s="24"/>
    </row>
    <row r="186" spans="1:7" x14ac:dyDescent="0.2">
      <c r="A186" s="24"/>
      <c r="B186" s="24"/>
      <c r="C186" s="24"/>
      <c r="D186" s="24"/>
      <c r="E186" s="24"/>
      <c r="F186" s="24"/>
      <c r="G186" s="24"/>
    </row>
    <row r="187" spans="1:7" ht="13.5" thickBot="1" x14ac:dyDescent="0.25"/>
    <row r="188" spans="1:7" ht="13.5" thickBot="1" x14ac:dyDescent="0.25">
      <c r="A188" s="84" t="s">
        <v>19</v>
      </c>
      <c r="B188" s="85"/>
      <c r="C188" s="85"/>
      <c r="D188" s="85"/>
      <c r="E188" s="85"/>
      <c r="F188" s="85"/>
      <c r="G188" s="86"/>
    </row>
    <row r="189" spans="1:7" ht="12.75" customHeight="1" x14ac:dyDescent="0.2">
      <c r="A189" s="17" t="s">
        <v>20</v>
      </c>
      <c r="B189" s="73" t="s">
        <v>49</v>
      </c>
      <c r="C189" s="80" t="s">
        <v>50</v>
      </c>
      <c r="D189" s="11" t="s">
        <v>3</v>
      </c>
      <c r="E189" s="11" t="s">
        <v>3</v>
      </c>
      <c r="F189" s="11" t="s">
        <v>3</v>
      </c>
      <c r="G189" s="11" t="s">
        <v>3</v>
      </c>
    </row>
    <row r="190" spans="1:7" x14ac:dyDescent="0.2">
      <c r="A190" s="17" t="s">
        <v>2</v>
      </c>
      <c r="B190" s="74"/>
      <c r="C190" s="81"/>
      <c r="D190" s="4" t="s">
        <v>4</v>
      </c>
      <c r="E190" s="4" t="s">
        <v>4</v>
      </c>
      <c r="F190" s="4" t="s">
        <v>4</v>
      </c>
      <c r="G190" s="4" t="s">
        <v>4</v>
      </c>
    </row>
    <row r="191" spans="1:7" ht="39.75" customHeight="1" thickBot="1" x14ac:dyDescent="0.25">
      <c r="A191" s="3"/>
      <c r="B191" s="75"/>
      <c r="C191" s="82"/>
      <c r="D191" s="16" t="s">
        <v>51</v>
      </c>
      <c r="E191" s="5" t="s">
        <v>52</v>
      </c>
      <c r="F191" s="5" t="s">
        <v>53</v>
      </c>
      <c r="G191" s="5" t="s">
        <v>54</v>
      </c>
    </row>
    <row r="192" spans="1:7" ht="13.5" thickBot="1" x14ac:dyDescent="0.25">
      <c r="A192" s="22" t="s">
        <v>5</v>
      </c>
      <c r="B192" s="39">
        <f>+B194+B195+B196</f>
        <v>238174900</v>
      </c>
      <c r="C192" s="39">
        <f t="shared" ref="C192:G192" si="27">+C194+C195+C196</f>
        <v>238174900</v>
      </c>
      <c r="D192" s="39">
        <f t="shared" si="27"/>
        <v>48946950</v>
      </c>
      <c r="E192" s="39">
        <f t="shared" si="27"/>
        <v>0</v>
      </c>
      <c r="F192" s="39">
        <f t="shared" si="27"/>
        <v>0</v>
      </c>
      <c r="G192" s="39">
        <f t="shared" si="27"/>
        <v>0</v>
      </c>
    </row>
    <row r="193" spans="1:11" ht="13.5" thickBot="1" x14ac:dyDescent="0.25">
      <c r="A193" s="6" t="s">
        <v>6</v>
      </c>
      <c r="B193" s="40"/>
      <c r="C193" s="40"/>
      <c r="D193" s="40"/>
      <c r="E193" s="40"/>
      <c r="F193" s="40"/>
      <c r="G193" s="40"/>
    </row>
    <row r="194" spans="1:11" ht="13.5" thickBot="1" x14ac:dyDescent="0.25">
      <c r="A194" s="7" t="s">
        <v>7</v>
      </c>
      <c r="B194" s="40">
        <f t="shared" ref="B194:G196" si="28">+B12+B32+B50+B68+B92+B117+B136+B155+B174</f>
        <v>77589100</v>
      </c>
      <c r="C194" s="40">
        <f t="shared" si="28"/>
        <v>77589100</v>
      </c>
      <c r="D194" s="40">
        <f t="shared" si="28"/>
        <v>18954411</v>
      </c>
      <c r="E194" s="40">
        <f t="shared" si="28"/>
        <v>0</v>
      </c>
      <c r="F194" s="40">
        <f t="shared" si="28"/>
        <v>0</v>
      </c>
      <c r="G194" s="40">
        <f t="shared" si="28"/>
        <v>0</v>
      </c>
    </row>
    <row r="195" spans="1:11" ht="13.5" thickBot="1" x14ac:dyDescent="0.25">
      <c r="A195" s="7" t="s">
        <v>8</v>
      </c>
      <c r="B195" s="40">
        <f t="shared" si="28"/>
        <v>117755200</v>
      </c>
      <c r="C195" s="40">
        <f t="shared" si="28"/>
        <v>117755200</v>
      </c>
      <c r="D195" s="40">
        <f t="shared" si="28"/>
        <v>22139160</v>
      </c>
      <c r="E195" s="40">
        <f t="shared" si="28"/>
        <v>0</v>
      </c>
      <c r="F195" s="40">
        <f t="shared" si="28"/>
        <v>0</v>
      </c>
      <c r="G195" s="40">
        <f t="shared" si="28"/>
        <v>0</v>
      </c>
    </row>
    <row r="196" spans="1:11" ht="13.5" thickBot="1" x14ac:dyDescent="0.25">
      <c r="A196" s="7" t="s">
        <v>9</v>
      </c>
      <c r="B196" s="40">
        <f t="shared" si="28"/>
        <v>42830600</v>
      </c>
      <c r="C196" s="40">
        <f t="shared" si="28"/>
        <v>42830600</v>
      </c>
      <c r="D196" s="40">
        <f t="shared" si="28"/>
        <v>7853379</v>
      </c>
      <c r="E196" s="40">
        <f t="shared" si="28"/>
        <v>0</v>
      </c>
      <c r="F196" s="40">
        <f t="shared" si="28"/>
        <v>0</v>
      </c>
      <c r="G196" s="40">
        <f t="shared" si="28"/>
        <v>0</v>
      </c>
    </row>
    <row r="197" spans="1:11" ht="13.5" thickBot="1" x14ac:dyDescent="0.25">
      <c r="A197" s="6"/>
      <c r="B197" s="40"/>
      <c r="C197" s="40"/>
      <c r="D197" s="40"/>
      <c r="E197" s="40"/>
      <c r="F197" s="40"/>
      <c r="G197" s="40"/>
    </row>
    <row r="198" spans="1:11" ht="26.25" customHeight="1" thickBot="1" x14ac:dyDescent="0.25">
      <c r="A198" s="22" t="s">
        <v>10</v>
      </c>
      <c r="B198" s="39">
        <f t="shared" ref="B198:G198" si="29">+SUM(B199:B213)</f>
        <v>2301009100</v>
      </c>
      <c r="C198" s="39">
        <f t="shared" si="29"/>
        <v>2301009100</v>
      </c>
      <c r="D198" s="39">
        <f t="shared" si="29"/>
        <v>31405149</v>
      </c>
      <c r="E198" s="39">
        <f t="shared" si="29"/>
        <v>0</v>
      </c>
      <c r="F198" s="39">
        <f t="shared" si="29"/>
        <v>0</v>
      </c>
      <c r="G198" s="39">
        <f t="shared" si="29"/>
        <v>0</v>
      </c>
    </row>
    <row r="199" spans="1:11" ht="13.5" thickBot="1" x14ac:dyDescent="0.25">
      <c r="A199" s="6" t="s">
        <v>18</v>
      </c>
      <c r="B199" s="40"/>
      <c r="C199" s="40"/>
      <c r="D199" s="40"/>
      <c r="E199" s="40"/>
      <c r="F199" s="40"/>
      <c r="G199" s="40"/>
    </row>
    <row r="200" spans="1:11" ht="13.5" thickBot="1" x14ac:dyDescent="0.25">
      <c r="A200" s="6" t="s">
        <v>32</v>
      </c>
      <c r="B200" s="40">
        <f t="shared" ref="B200:G200" si="30">B18</f>
        <v>0</v>
      </c>
      <c r="C200" s="40">
        <f t="shared" si="30"/>
        <v>0</v>
      </c>
      <c r="D200" s="40">
        <f t="shared" si="30"/>
        <v>0</v>
      </c>
      <c r="E200" s="40">
        <f t="shared" si="30"/>
        <v>0</v>
      </c>
      <c r="F200" s="40">
        <f t="shared" si="30"/>
        <v>0</v>
      </c>
      <c r="G200" s="40">
        <f t="shared" si="30"/>
        <v>0</v>
      </c>
    </row>
    <row r="201" spans="1:11" ht="29.25" customHeight="1" thickBot="1" x14ac:dyDescent="0.25">
      <c r="A201" s="48" t="s">
        <v>70</v>
      </c>
      <c r="B201" s="40">
        <f t="shared" ref="B201:G201" si="31">+B74</f>
        <v>1200000000</v>
      </c>
      <c r="C201" s="40">
        <f t="shared" si="31"/>
        <v>1200000000</v>
      </c>
      <c r="D201" s="40">
        <f t="shared" si="31"/>
        <v>17479496</v>
      </c>
      <c r="E201" s="40">
        <f t="shared" si="31"/>
        <v>0</v>
      </c>
      <c r="F201" s="40">
        <f t="shared" si="31"/>
        <v>0</v>
      </c>
      <c r="G201" s="40">
        <f t="shared" si="31"/>
        <v>0</v>
      </c>
    </row>
    <row r="202" spans="1:11" ht="17.25" customHeight="1" thickBot="1" x14ac:dyDescent="0.25">
      <c r="A202" s="44" t="s">
        <v>34</v>
      </c>
      <c r="B202" s="40">
        <f t="shared" ref="B202:B205" si="32">+B75</f>
        <v>605000</v>
      </c>
      <c r="C202" s="40">
        <f t="shared" ref="C202:G202" si="33">+C75</f>
        <v>605000</v>
      </c>
      <c r="D202" s="40">
        <f t="shared" si="33"/>
        <v>0</v>
      </c>
      <c r="E202" s="40">
        <f t="shared" si="33"/>
        <v>0</v>
      </c>
      <c r="F202" s="40">
        <f t="shared" si="33"/>
        <v>0</v>
      </c>
      <c r="G202" s="40">
        <f t="shared" si="33"/>
        <v>0</v>
      </c>
    </row>
    <row r="203" spans="1:11" ht="26.25" thickBot="1" x14ac:dyDescent="0.25">
      <c r="A203" s="45" t="s">
        <v>35</v>
      </c>
      <c r="B203" s="40">
        <f t="shared" si="32"/>
        <v>1047061800</v>
      </c>
      <c r="C203" s="40">
        <f t="shared" ref="C203:G203" si="34">+C76</f>
        <v>1047061800</v>
      </c>
      <c r="D203" s="40">
        <f t="shared" si="34"/>
        <v>6680257</v>
      </c>
      <c r="E203" s="40">
        <f t="shared" si="34"/>
        <v>0</v>
      </c>
      <c r="F203" s="40">
        <f t="shared" si="34"/>
        <v>0</v>
      </c>
      <c r="G203" s="40">
        <f t="shared" si="34"/>
        <v>0</v>
      </c>
    </row>
    <row r="204" spans="1:11" ht="39" thickBot="1" x14ac:dyDescent="0.25">
      <c r="A204" s="44" t="s">
        <v>36</v>
      </c>
      <c r="B204" s="40">
        <f t="shared" si="32"/>
        <v>39000</v>
      </c>
      <c r="C204" s="40">
        <f t="shared" ref="C204:G204" si="35">+C77</f>
        <v>39000</v>
      </c>
      <c r="D204" s="40">
        <f t="shared" si="35"/>
        <v>0</v>
      </c>
      <c r="E204" s="40">
        <f t="shared" si="35"/>
        <v>0</v>
      </c>
      <c r="F204" s="40">
        <f t="shared" si="35"/>
        <v>0</v>
      </c>
      <c r="G204" s="40">
        <f t="shared" si="35"/>
        <v>0</v>
      </c>
      <c r="K204" s="46"/>
    </row>
    <row r="205" spans="1:11" ht="26.25" thickBot="1" x14ac:dyDescent="0.25">
      <c r="A205" s="44" t="s">
        <v>37</v>
      </c>
      <c r="B205" s="40">
        <f t="shared" si="32"/>
        <v>10000000</v>
      </c>
      <c r="C205" s="40">
        <f t="shared" ref="C205:G205" si="36">+C78</f>
        <v>10000000</v>
      </c>
      <c r="D205" s="40">
        <f t="shared" si="36"/>
        <v>0</v>
      </c>
      <c r="E205" s="40">
        <f t="shared" si="36"/>
        <v>0</v>
      </c>
      <c r="F205" s="40">
        <f t="shared" si="36"/>
        <v>0</v>
      </c>
      <c r="G205" s="40">
        <f t="shared" si="36"/>
        <v>0</v>
      </c>
    </row>
    <row r="206" spans="1:11" ht="13.5" thickBot="1" x14ac:dyDescent="0.25">
      <c r="A206" s="44" t="s">
        <v>39</v>
      </c>
      <c r="B206" s="40">
        <f>+B98</f>
        <v>4472000</v>
      </c>
      <c r="C206" s="40">
        <f t="shared" ref="C206:G206" si="37">+C98</f>
        <v>4472000</v>
      </c>
      <c r="D206" s="40">
        <f t="shared" si="37"/>
        <v>0</v>
      </c>
      <c r="E206" s="40">
        <f t="shared" si="37"/>
        <v>0</v>
      </c>
      <c r="F206" s="40">
        <f t="shared" si="37"/>
        <v>0</v>
      </c>
      <c r="G206" s="40">
        <f t="shared" si="37"/>
        <v>0</v>
      </c>
    </row>
    <row r="207" spans="1:11" ht="39" thickBot="1" x14ac:dyDescent="0.25">
      <c r="A207" s="44" t="s">
        <v>40</v>
      </c>
      <c r="B207" s="40">
        <f>+B99</f>
        <v>1600000</v>
      </c>
      <c r="C207" s="40">
        <f t="shared" ref="C207:G207" si="38">+C99</f>
        <v>1600000</v>
      </c>
      <c r="D207" s="40">
        <f t="shared" si="38"/>
        <v>38266</v>
      </c>
      <c r="E207" s="40">
        <f t="shared" si="38"/>
        <v>0</v>
      </c>
      <c r="F207" s="40">
        <f t="shared" si="38"/>
        <v>0</v>
      </c>
      <c r="G207" s="40">
        <f t="shared" si="38"/>
        <v>0</v>
      </c>
    </row>
    <row r="208" spans="1:11" ht="13.5" thickBot="1" x14ac:dyDescent="0.25">
      <c r="A208" s="44" t="s">
        <v>41</v>
      </c>
      <c r="B208" s="40">
        <f>+B100</f>
        <v>25509</v>
      </c>
      <c r="C208" s="40">
        <f t="shared" ref="C208:G208" si="39">+C100</f>
        <v>25509</v>
      </c>
      <c r="D208" s="40">
        <f t="shared" si="39"/>
        <v>0</v>
      </c>
      <c r="E208" s="40">
        <f t="shared" si="39"/>
        <v>0</v>
      </c>
      <c r="F208" s="40">
        <f t="shared" si="39"/>
        <v>0</v>
      </c>
      <c r="G208" s="40">
        <f t="shared" si="39"/>
        <v>0</v>
      </c>
    </row>
    <row r="209" spans="1:7" ht="39" thickBot="1" x14ac:dyDescent="0.25">
      <c r="A209" s="35" t="s">
        <v>46</v>
      </c>
      <c r="B209" s="40">
        <f>+B101</f>
        <v>0</v>
      </c>
      <c r="C209" s="40">
        <f t="shared" ref="C209:G209" si="40">+C101</f>
        <v>0</v>
      </c>
      <c r="D209" s="40">
        <f t="shared" si="40"/>
        <v>0</v>
      </c>
      <c r="E209" s="40">
        <f t="shared" si="40"/>
        <v>0</v>
      </c>
      <c r="F209" s="40">
        <f t="shared" si="40"/>
        <v>0</v>
      </c>
      <c r="G209" s="40">
        <f t="shared" si="40"/>
        <v>0</v>
      </c>
    </row>
    <row r="210" spans="1:7" ht="26.25" thickBot="1" x14ac:dyDescent="0.25">
      <c r="A210" s="44" t="s">
        <v>43</v>
      </c>
      <c r="B210" s="40">
        <f>+B103</f>
        <v>36557000</v>
      </c>
      <c r="C210" s="40">
        <f t="shared" ref="C210:G210" si="41">+C103</f>
        <v>36557000</v>
      </c>
      <c r="D210" s="40">
        <f t="shared" si="41"/>
        <v>941093</v>
      </c>
      <c r="E210" s="40">
        <f t="shared" si="41"/>
        <v>0</v>
      </c>
      <c r="F210" s="40">
        <f t="shared" si="41"/>
        <v>0</v>
      </c>
      <c r="G210" s="40">
        <f t="shared" si="41"/>
        <v>0</v>
      </c>
    </row>
    <row r="211" spans="1:7" ht="13.5" thickBot="1" x14ac:dyDescent="0.25">
      <c r="A211" s="49" t="s">
        <v>45</v>
      </c>
      <c r="B211" s="40">
        <f>+B104</f>
        <v>108791</v>
      </c>
      <c r="C211" s="40">
        <f t="shared" ref="C211:G211" si="42">+C104</f>
        <v>108791</v>
      </c>
      <c r="D211" s="40">
        <f t="shared" si="42"/>
        <v>12173</v>
      </c>
      <c r="E211" s="40">
        <f t="shared" si="42"/>
        <v>0</v>
      </c>
      <c r="F211" s="40">
        <f t="shared" si="42"/>
        <v>0</v>
      </c>
      <c r="G211" s="40">
        <f t="shared" si="42"/>
        <v>0</v>
      </c>
    </row>
    <row r="212" spans="1:7" ht="13.5" thickBot="1" x14ac:dyDescent="0.25">
      <c r="A212" s="47" t="s">
        <v>44</v>
      </c>
      <c r="B212" s="40">
        <f>+B105</f>
        <v>540000</v>
      </c>
      <c r="C212" s="40">
        <f t="shared" ref="C212:G212" si="43">+C105</f>
        <v>540000</v>
      </c>
      <c r="D212" s="40">
        <f t="shared" si="43"/>
        <v>0</v>
      </c>
      <c r="E212" s="40">
        <f t="shared" si="43"/>
        <v>0</v>
      </c>
      <c r="F212" s="40">
        <f t="shared" si="43"/>
        <v>0</v>
      </c>
      <c r="G212" s="40">
        <f t="shared" si="43"/>
        <v>0</v>
      </c>
    </row>
    <row r="213" spans="1:7" ht="13.5" thickBot="1" x14ac:dyDescent="0.25">
      <c r="A213" s="43" t="s">
        <v>38</v>
      </c>
      <c r="B213" s="40">
        <f>+B79+B102</f>
        <v>0</v>
      </c>
      <c r="C213" s="40">
        <f t="shared" ref="C213:G213" si="44">+C79+C102</f>
        <v>0</v>
      </c>
      <c r="D213" s="40">
        <f>+D79+D102</f>
        <v>6253864</v>
      </c>
      <c r="E213" s="40">
        <f t="shared" si="44"/>
        <v>0</v>
      </c>
      <c r="F213" s="40">
        <f t="shared" si="44"/>
        <v>0</v>
      </c>
      <c r="G213" s="40">
        <f t="shared" si="44"/>
        <v>0</v>
      </c>
    </row>
    <row r="214" spans="1:7" ht="13.5" thickBot="1" x14ac:dyDescent="0.25">
      <c r="A214" s="22" t="s">
        <v>11</v>
      </c>
      <c r="B214" s="39">
        <f t="shared" ref="B214:G214" si="45">+B198+B192</f>
        <v>2539184000</v>
      </c>
      <c r="C214" s="39">
        <f t="shared" si="45"/>
        <v>2539184000</v>
      </c>
      <c r="D214" s="39">
        <f t="shared" si="45"/>
        <v>80352099</v>
      </c>
      <c r="E214" s="39">
        <f t="shared" si="45"/>
        <v>0</v>
      </c>
      <c r="F214" s="39">
        <f t="shared" si="45"/>
        <v>0</v>
      </c>
      <c r="G214" s="39">
        <f t="shared" si="45"/>
        <v>0</v>
      </c>
    </row>
    <row r="215" spans="1:7" ht="13.5" thickBot="1" x14ac:dyDescent="0.25">
      <c r="A215" s="6"/>
      <c r="B215" s="40"/>
      <c r="C215" s="40"/>
      <c r="D215" s="40"/>
      <c r="E215" s="40"/>
      <c r="F215" s="40"/>
      <c r="G215" s="40"/>
    </row>
    <row r="216" spans="1:7" ht="13.5" thickBot="1" x14ac:dyDescent="0.25">
      <c r="A216" s="6" t="s">
        <v>12</v>
      </c>
      <c r="B216" s="41">
        <f t="shared" ref="B216:G216" si="46">+B23+B41+B59+B83+B108+B127+B146+B165+B184</f>
        <v>3340</v>
      </c>
      <c r="C216" s="41">
        <f t="shared" si="46"/>
        <v>3340</v>
      </c>
      <c r="D216" s="41">
        <f t="shared" si="46"/>
        <v>3593</v>
      </c>
      <c r="E216" s="41">
        <f t="shared" si="46"/>
        <v>0</v>
      </c>
      <c r="F216" s="41">
        <f t="shared" si="46"/>
        <v>0</v>
      </c>
      <c r="G216" s="41">
        <f t="shared" si="46"/>
        <v>0</v>
      </c>
    </row>
    <row r="217" spans="1:7" ht="15.75" x14ac:dyDescent="0.2">
      <c r="A217" s="8"/>
    </row>
  </sheetData>
  <mergeCells count="25">
    <mergeCell ref="A149:G149"/>
    <mergeCell ref="A168:G168"/>
    <mergeCell ref="C87:C89"/>
    <mergeCell ref="A6:G6"/>
    <mergeCell ref="A111:G111"/>
    <mergeCell ref="A130:G130"/>
    <mergeCell ref="B7:B9"/>
    <mergeCell ref="A86:G86"/>
    <mergeCell ref="B87:B89"/>
    <mergeCell ref="A3:G3"/>
    <mergeCell ref="A4:G4"/>
    <mergeCell ref="A5:G5"/>
    <mergeCell ref="C7:C9"/>
    <mergeCell ref="C189:C191"/>
    <mergeCell ref="B189:B191"/>
    <mergeCell ref="A26:G26"/>
    <mergeCell ref="B27:B29"/>
    <mergeCell ref="C27:C29"/>
    <mergeCell ref="A44:G44"/>
    <mergeCell ref="B45:B47"/>
    <mergeCell ref="C45:C47"/>
    <mergeCell ref="A62:G62"/>
    <mergeCell ref="B63:B65"/>
    <mergeCell ref="A188:G188"/>
    <mergeCell ref="C63:C6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9" manualBreakCount="9">
    <brk id="24" max="16383" man="1"/>
    <brk id="42" max="16383" man="1"/>
    <brk id="60" max="16383" man="1"/>
    <brk id="84" max="16383" man="1"/>
    <brk id="109" max="6" man="1"/>
    <brk id="129" max="6" man="1"/>
    <brk id="147" max="6" man="1"/>
    <brk id="166" max="6" man="1"/>
    <brk id="1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пол+прог</vt:lpstr>
      <vt:lpstr>Прог</vt:lpstr>
      <vt:lpstr>Прог!Print_Area</vt:lpstr>
      <vt:lpstr>Прог!Print_Titles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John</cp:lastModifiedBy>
  <cp:lastPrinted>2022-04-27T12:34:40Z</cp:lastPrinted>
  <dcterms:created xsi:type="dcterms:W3CDTF">2016-04-01T09:51:31Z</dcterms:created>
  <dcterms:modified xsi:type="dcterms:W3CDTF">2022-04-27T12:34:54Z</dcterms:modified>
</cp:coreProperties>
</file>